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firstSheet="1" activeTab="1"/>
  </bookViews>
  <sheets>
    <sheet name="Лист1" sheetId="1" state="hidden" r:id="rId1"/>
    <sheet name="Доходы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_OUR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F_OUR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USER_SUBDIV">#REF!</definedName>
    <definedName name="VED">#REF!</definedName>
    <definedName name="VED_NAME">#REF!</definedName>
  </definedNames>
  <calcPr fullCalcOnLoad="1"/>
</workbook>
</file>

<file path=xl/sharedStrings.xml><?xml version="1.0" encoding="utf-8"?>
<sst xmlns="http://schemas.openxmlformats.org/spreadsheetml/2006/main" count="162" uniqueCount="161">
  <si>
    <t xml:space="preserve"> 000 0100 0000000 000 000</t>
  </si>
  <si>
    <t xml:space="preserve"> 000 0104 0000000 000 000</t>
  </si>
  <si>
    <t xml:space="preserve"> 000 0106 0000000 000 000</t>
  </si>
  <si>
    <t xml:space="preserve">  Резервные фонды</t>
  </si>
  <si>
    <t xml:space="preserve"> 000 0111 0000000 000 000</t>
  </si>
  <si>
    <t xml:space="preserve">  Другие общегосударственные вопросы</t>
  </si>
  <si>
    <t xml:space="preserve"> 000 0113 0000000 000 000</t>
  </si>
  <si>
    <t xml:space="preserve"> 000 0400 0000000 000 000</t>
  </si>
  <si>
    <t xml:space="preserve"> 000 0409 0000000 000 000</t>
  </si>
  <si>
    <t xml:space="preserve"> 000 0500 0000000 000 000</t>
  </si>
  <si>
    <t xml:space="preserve"> 000 0501 0000000 000 000</t>
  </si>
  <si>
    <t xml:space="preserve"> 000 0502 0000000 000 000</t>
  </si>
  <si>
    <t xml:space="preserve"> 000 0503 0000000 000 000</t>
  </si>
  <si>
    <t xml:space="preserve"> 000 0505 0000000 000 000</t>
  </si>
  <si>
    <t xml:space="preserve"> 000 0700 0000000 000 000</t>
  </si>
  <si>
    <t xml:space="preserve"> 000 0707 0000000 000 000</t>
  </si>
  <si>
    <t xml:space="preserve"> 000 0800 0000000 000 000</t>
  </si>
  <si>
    <t xml:space="preserve"> 000 0801 0000000 000 000</t>
  </si>
  <si>
    <t xml:space="preserve"> 000 1000 0000000 000 000</t>
  </si>
  <si>
    <t xml:space="preserve"> 000 1001 0000000 000 000</t>
  </si>
  <si>
    <t xml:space="preserve"> 000 1003 0000000 000 000</t>
  </si>
  <si>
    <t xml:space="preserve"> 000 1100 0000000 000 000</t>
  </si>
  <si>
    <t xml:space="preserve"> 000 1101 0000000 000 000</t>
  </si>
  <si>
    <t xml:space="preserve"> 000 1000000000 0000 000</t>
  </si>
  <si>
    <t xml:space="preserve">  Налог на доходы физических лиц</t>
  </si>
  <si>
    <t xml:space="preserve">  Единый сельскохозяйственный налог</t>
  </si>
  <si>
    <t xml:space="preserve">  Налог на имущество физических лиц</t>
  </si>
  <si>
    <t xml:space="preserve">  Земельный налог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</si>
  <si>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</si>
  <si>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</si>
  <si>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</si>
  <si>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</si>
  <si>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Дотации бюджетам поселений на выравнивание бюджетной обеспеченности</t>
  </si>
  <si>
    <t xml:space="preserve">  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</si>
  <si>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</si>
  <si>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  Прочие субсидии бюджетам поселений</t>
  </si>
  <si>
    <t xml:space="preserve">  Возврат остатков субсидий, субвенций и иных межбюджетных трансфертов, имеющих целевое назначение, прошлых лет из бюджетов поселений</t>
  </si>
  <si>
    <t>КБК</t>
  </si>
  <si>
    <t>наименование</t>
  </si>
  <si>
    <t>Доходы бюджета - всего</t>
  </si>
  <si>
    <t xml:space="preserve"> 330 1110000000 0000 000</t>
  </si>
  <si>
    <t xml:space="preserve"> 330 1110501310 0000 120</t>
  </si>
  <si>
    <t xml:space="preserve"> 330 1110503510 0000 120</t>
  </si>
  <si>
    <t xml:space="preserve"> 330 1110904510 0000 120</t>
  </si>
  <si>
    <t xml:space="preserve"> 330 1140000000 0000 000</t>
  </si>
  <si>
    <t xml:space="preserve"> 330 1140205310 0000 410</t>
  </si>
  <si>
    <t xml:space="preserve"> 330 1140601310 0000 430</t>
  </si>
  <si>
    <t xml:space="preserve"> 330 1160000000 0000 000</t>
  </si>
  <si>
    <t xml:space="preserve"> 182 1010200001 0000 110</t>
  </si>
  <si>
    <t xml:space="preserve"> 182 1010201001 0000 110</t>
  </si>
  <si>
    <t xml:space="preserve"> 182 1010202001 0000 110</t>
  </si>
  <si>
    <t xml:space="preserve"> 182 1010203001 0000 110</t>
  </si>
  <si>
    <t xml:space="preserve"> 182 1010204001 0000 110</t>
  </si>
  <si>
    <t xml:space="preserve"> 182 1050000000 0000 000</t>
  </si>
  <si>
    <t xml:space="preserve"> 182 1050301001 0000 110</t>
  </si>
  <si>
    <t xml:space="preserve"> 182 1060000000 0000 000</t>
  </si>
  <si>
    <t xml:space="preserve"> 182 1060100000 0000 110</t>
  </si>
  <si>
    <t xml:space="preserve"> 182 1060600000 0000 110</t>
  </si>
  <si>
    <t xml:space="preserve"> 330 1169005010 0000 140</t>
  </si>
  <si>
    <t xml:space="preserve"> 330 1170000000 0000 000</t>
  </si>
  <si>
    <t xml:space="preserve"> 330 1170505010 0000 180</t>
  </si>
  <si>
    <t xml:space="preserve"> 330 2000000000 0000 000</t>
  </si>
  <si>
    <t xml:space="preserve"> 330 2020208910 0004 151</t>
  </si>
  <si>
    <t xml:space="preserve"> 330 2020299910 0000 151</t>
  </si>
  <si>
    <t xml:space="preserve"> 330 2020302410 0000 151</t>
  </si>
  <si>
    <t xml:space="preserve"> 330 2190500010 0000 151</t>
  </si>
  <si>
    <t xml:space="preserve">  Налоговые и неналоговые доходы</t>
  </si>
  <si>
    <t xml:space="preserve">  Налоги на совокупный доход</t>
  </si>
  <si>
    <t xml:space="preserve">  Налоги на имущество</t>
  </si>
  <si>
    <t xml:space="preserve">  Доходы от использования имущества, находящегося в муниципальной собственности</t>
  </si>
  <si>
    <t xml:space="preserve">  Доходы от продажи активов</t>
  </si>
  <si>
    <t xml:space="preserve">  Штрафы, санкции, возмещение ущерба</t>
  </si>
  <si>
    <t xml:space="preserve">  Безвозмездные поступления</t>
  </si>
  <si>
    <t>Субвенции бюджетам поселений на обеспечение жилыми помещениями детей-сирот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</si>
  <si>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</si>
  <si>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</t>
  </si>
  <si>
    <t xml:space="preserve">  Налог на доходы физических лиц с доходов,  полученных физическими лицами в соответствии со статьей 228 НК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</si>
  <si>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НК</t>
  </si>
  <si>
    <t>Руководитель финотдела __________________________ Соколова И.А.</t>
  </si>
  <si>
    <t xml:space="preserve">отклонение к плану (+,-)  </t>
  </si>
  <si>
    <t>Расходы бюджета - всего</t>
  </si>
  <si>
    <t>результат исполнения бюджета (дефицит, профицит)</t>
  </si>
  <si>
    <t>Общегосударственные вопросы</t>
  </si>
  <si>
    <t>Национальная экономика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</si>
  <si>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</si>
  <si>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</si>
  <si>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</si>
  <si>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</si>
  <si>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</si>
  <si>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</si>
  <si>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</si>
  <si>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Культура,  кинематография</t>
  </si>
  <si>
    <t>Культура</t>
  </si>
  <si>
    <t>Социальная политика</t>
  </si>
  <si>
    <t>Физическая культура и спорт</t>
  </si>
  <si>
    <t>Физическая культура</t>
  </si>
  <si>
    <t xml:space="preserve"> 100 1030200001 0000 110</t>
  </si>
  <si>
    <t>Акцизы на бензин, дизельное топливо</t>
  </si>
  <si>
    <t>содержание администрации поселения</t>
  </si>
  <si>
    <t>оценка, регистрация прав, межевание</t>
  </si>
  <si>
    <t>членский взнос</t>
  </si>
  <si>
    <t>публикация нормативных актов поселения</t>
  </si>
  <si>
    <t>общегосударственные праздники</t>
  </si>
  <si>
    <t>схема водоснабжения и водоотведения поселения</t>
  </si>
  <si>
    <t>содержание дорог</t>
  </si>
  <si>
    <t>программа безопасности дорож. движения</t>
  </si>
  <si>
    <t>текущий ремонт муниципального жилья</t>
  </si>
  <si>
    <t>софинансирование на строительство дома (обл.ср-ва)</t>
  </si>
  <si>
    <t>возмещение убытков по работе бани</t>
  </si>
  <si>
    <t>возмещение убытков по теплоснабжению жилфонда</t>
  </si>
  <si>
    <t>подпрограмма "Реконструкция, модернизация коммунальной сферы"</t>
  </si>
  <si>
    <t>оганизация уличного освещения</t>
  </si>
  <si>
    <t>благоустройство скверов</t>
  </si>
  <si>
    <t>подпрограмма Благоустройство города</t>
  </si>
  <si>
    <t>полномочия Агентство ЖКХ</t>
  </si>
  <si>
    <t>подпрограмма Ипотечное муниц. кредитование</t>
  </si>
  <si>
    <t>подпрограмма Молодежная политика и оздоровление детей</t>
  </si>
  <si>
    <t>полномочия Клуб</t>
  </si>
  <si>
    <t>полномочия Библиотека</t>
  </si>
  <si>
    <t>Пенсионное обеспечение муниц. служащих</t>
  </si>
  <si>
    <t>Социальное обеспечение населения Почет.граждане</t>
  </si>
  <si>
    <t>Возмещение убытков по горячему и холодному водоснабжению, водоотведению (облбюджет)</t>
  </si>
  <si>
    <t>предельный размер дефицита бюджета</t>
  </si>
  <si>
    <t xml:space="preserve"> 330 2020208810 0004 151</t>
  </si>
  <si>
    <t>первоначальный план на 2014г</t>
  </si>
  <si>
    <t>уточненный план 2014г</t>
  </si>
  <si>
    <t>ожидаемое исполнение за 2014 год</t>
  </si>
  <si>
    <t>земля фл</t>
  </si>
  <si>
    <t>земля юл</t>
  </si>
  <si>
    <t>330 1110507510 0000 120</t>
  </si>
  <si>
    <t xml:space="preserve">  Доходы от сдачи в аренду имущества, составляющего муниципальную казну поселения</t>
  </si>
  <si>
    <t>330 2020100110 0000 151</t>
  </si>
  <si>
    <t>330 2020221610 0000 151</t>
  </si>
  <si>
    <t>Субсидии бюджетам поселений на осуществление дорожной деятельности</t>
  </si>
  <si>
    <t xml:space="preserve"> 330 2020311910 0000 151</t>
  </si>
  <si>
    <t>полномочия по ГОЧС</t>
  </si>
  <si>
    <t>полномочия по регистрации граждан</t>
  </si>
  <si>
    <t>выплаты за счет средств резервного фонда</t>
  </si>
  <si>
    <t>ремонт дорог (обл.ср-ва)</t>
  </si>
  <si>
    <t>ремонт дорог, тротуаров и придомовых территорий (мест.ср-ва)</t>
  </si>
  <si>
    <t>софинансирование на строительство дома (мест)</t>
  </si>
  <si>
    <t>софинансирование на строительство дома (фед.ср-ва)</t>
  </si>
  <si>
    <t>подпрограмма по ремонту пожарных гидрантов</t>
  </si>
  <si>
    <t>подготовка к 70-летию Победы</t>
  </si>
  <si>
    <t>повышение квалификации муниц служащих</t>
  </si>
  <si>
    <t>000 0705 0000000 000 000</t>
  </si>
  <si>
    <t>000 1004 0000000 000 000</t>
  </si>
  <si>
    <t>обеспечение жильем детей сирот</t>
  </si>
  <si>
    <t>отчисления на капремонт жилфонда</t>
  </si>
  <si>
    <t xml:space="preserve">муниц выборы 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</si>
  <si>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</si>
  <si>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</si>
  <si>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 xml:space="preserve">  Прочие поступления от использования имущества, находящегося в собственности поселений </t>
  </si>
  <si>
    <t>330 2070503010 0000 180</t>
  </si>
  <si>
    <t xml:space="preserve">Прочие безвозмездные поступления в бюджеты поселений </t>
  </si>
  <si>
    <t xml:space="preserve">  Субвенции бюджетам поселений на выполнение передаваемых полномочий субъектов Российской Федерации</t>
  </si>
  <si>
    <t>Ожидаемое исполнение бюджета Пучежского городского поселения за 2014 год</t>
  </si>
  <si>
    <t>исполнение на 01.10.2014</t>
  </si>
  <si>
    <t xml:space="preserve">  Доходы от реализации иного имущества, находящегося в собственности поселений</t>
  </si>
  <si>
    <t>Функционирование местных администраций</t>
  </si>
  <si>
    <t xml:space="preserve">  Обеспечение деятельности финансовых органов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</si>
</sst>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"/>
    <numFmt numFmtId="174" formatCode="0.0"/>
    <numFmt numFmtId="175" formatCode="#,##0.000"/>
    <numFmt numFmtId="176" formatCode="00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b/>
      <sz val="13"/>
      <name val="Arial Cyr"/>
      <family val="0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173" fontId="10" fillId="0" borderId="10" xfId="0" applyNumberFormat="1" applyFont="1" applyFill="1" applyBorder="1" applyAlignment="1">
      <alignment horizontal="right" vertical="center" shrinkToFit="1"/>
    </xf>
    <xf numFmtId="173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shrinkToFit="1"/>
    </xf>
    <xf numFmtId="173" fontId="10" fillId="0" borderId="10" xfId="0" applyNumberFormat="1" applyFont="1" applyFill="1" applyBorder="1" applyAlignment="1">
      <alignment horizontal="right" shrinkToFit="1"/>
    </xf>
    <xf numFmtId="49" fontId="10" fillId="0" borderId="10" xfId="0" applyNumberFormat="1" applyFont="1" applyFill="1" applyBorder="1" applyAlignment="1">
      <alignment horizontal="center" shrinkToFit="1"/>
    </xf>
    <xf numFmtId="173" fontId="10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shrinkToFit="1"/>
    </xf>
    <xf numFmtId="0" fontId="12" fillId="0" borderId="10" xfId="0" applyFont="1" applyFill="1" applyBorder="1" applyAlignment="1">
      <alignment horizontal="left" vertical="center" wrapText="1"/>
    </xf>
    <xf numFmtId="173" fontId="12" fillId="0" borderId="10" xfId="0" applyNumberFormat="1" applyFont="1" applyFill="1" applyBorder="1" applyAlignment="1">
      <alignment horizontal="right" shrinkToFit="1"/>
    </xf>
    <xf numFmtId="173" fontId="12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173" fontId="10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top" shrinkToFit="1"/>
    </xf>
    <xf numFmtId="0" fontId="12" fillId="0" borderId="10" xfId="0" applyFont="1" applyFill="1" applyBorder="1" applyAlignment="1">
      <alignment horizontal="left" vertical="top" wrapText="1"/>
    </xf>
    <xf numFmtId="173" fontId="12" fillId="0" borderId="10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9" fontId="10" fillId="0" borderId="11" xfId="0" applyNumberFormat="1" applyFont="1" applyFill="1" applyBorder="1" applyAlignment="1">
      <alignment horizontal="center" shrinkToFit="1"/>
    </xf>
    <xf numFmtId="0" fontId="10" fillId="0" borderId="1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justify" vertical="center"/>
    </xf>
    <xf numFmtId="173" fontId="14" fillId="0" borderId="10" xfId="0" applyNumberFormat="1" applyFont="1" applyFill="1" applyBorder="1" applyAlignment="1">
      <alignment horizontal="right" vertical="center"/>
    </xf>
    <xf numFmtId="173" fontId="15" fillId="0" borderId="10" xfId="0" applyNumberFormat="1" applyFont="1" applyFill="1" applyBorder="1" applyAlignment="1">
      <alignment horizontal="right" shrinkToFit="1"/>
    </xf>
    <xf numFmtId="0" fontId="11" fillId="0" borderId="0" xfId="0" applyFont="1" applyFill="1" applyAlignment="1">
      <alignment horizontal="justify" vertical="center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justify" vertical="center"/>
    </xf>
    <xf numFmtId="173" fontId="12" fillId="0" borderId="10" xfId="0" applyNumberFormat="1" applyFont="1" applyFill="1" applyBorder="1" applyAlignment="1">
      <alignment horizontal="right" vertical="center"/>
    </xf>
    <xf numFmtId="173" fontId="14" fillId="0" borderId="10" xfId="0" applyNumberFormat="1" applyFont="1" applyFill="1" applyBorder="1" applyAlignment="1">
      <alignment horizontal="right" vertical="center" shrinkToFit="1"/>
    </xf>
    <xf numFmtId="173" fontId="14" fillId="0" borderId="10" xfId="0" applyNumberFormat="1" applyFont="1" applyFill="1" applyBorder="1" applyAlignment="1">
      <alignment horizontal="right" shrinkToFit="1"/>
    </xf>
    <xf numFmtId="49" fontId="10" fillId="0" borderId="11" xfId="0" applyNumberFormat="1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0" fontId="13" fillId="0" borderId="0" xfId="0" applyFont="1" applyFill="1" applyAlignment="1">
      <alignment horizontal="justify" vertical="center"/>
    </xf>
    <xf numFmtId="0" fontId="14" fillId="0" borderId="10" xfId="0" applyNumberFormat="1" applyFont="1" applyFill="1" applyBorder="1" applyAlignment="1">
      <alignment horizontal="justify" vertical="center"/>
    </xf>
    <xf numFmtId="0" fontId="12" fillId="0" borderId="10" xfId="0" applyNumberFormat="1" applyFont="1" applyFill="1" applyBorder="1" applyAlignment="1">
      <alignment horizontal="justify" vertical="center"/>
    </xf>
    <xf numFmtId="173" fontId="50" fillId="33" borderId="10" xfId="0" applyNumberFormat="1" applyFont="1" applyFill="1" applyBorder="1" applyAlignment="1">
      <alignment vertical="top" shrinkToFit="1"/>
    </xf>
    <xf numFmtId="173" fontId="50" fillId="33" borderId="10" xfId="0" applyNumberFormat="1" applyFont="1" applyFill="1" applyBorder="1" applyAlignment="1">
      <alignment vertical="center" shrinkToFit="1"/>
    </xf>
    <xf numFmtId="173" fontId="50" fillId="33" borderId="10" xfId="0" applyNumberFormat="1" applyFont="1" applyFill="1" applyBorder="1" applyAlignment="1">
      <alignment horizontal="right" vertical="top" shrinkToFit="1"/>
    </xf>
    <xf numFmtId="49" fontId="10" fillId="0" borderId="11" xfId="0" applyNumberFormat="1" applyFont="1" applyFill="1" applyBorder="1" applyAlignment="1">
      <alignment horizontal="justify" vertical="center" shrinkToFit="1"/>
    </xf>
    <xf numFmtId="49" fontId="10" fillId="0" borderId="12" xfId="0" applyNumberFormat="1" applyFont="1" applyFill="1" applyBorder="1" applyAlignment="1">
      <alignment horizontal="justify" vertical="center" shrinkToFit="1"/>
    </xf>
    <xf numFmtId="0" fontId="10" fillId="0" borderId="13" xfId="0" applyNumberFormat="1" applyFont="1" applyFill="1" applyBorder="1" applyAlignment="1">
      <alignment horizontal="justify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Alignment="1">
      <alignment/>
    </xf>
    <xf numFmtId="0" fontId="7" fillId="0" borderId="14" xfId="0" applyFont="1" applyFill="1" applyBorder="1" applyAlignment="1" applyProtection="1">
      <alignment horizontal="center" vertical="center" wrapText="1" readingOrder="1"/>
      <protection locked="0"/>
    </xf>
    <xf numFmtId="0" fontId="7" fillId="0" borderId="11" xfId="0" applyFont="1" applyFill="1" applyBorder="1" applyAlignment="1" applyProtection="1">
      <alignment horizontal="center" vertical="center" wrapText="1" readingOrder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wrapText="1"/>
    </xf>
    <xf numFmtId="0" fontId="14" fillId="0" borderId="11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914400</xdr:colOff>
      <xdr:row>2</xdr:row>
      <xdr:rowOff>352425</xdr:rowOff>
    </xdr:from>
    <xdr:ext cx="2000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762250" y="933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134"/>
  <sheetViews>
    <sheetView showGridLines="0" showZeros="0" tabSelected="1" zoomScale="90" zoomScaleNormal="90" zoomScaleSheetLayoutView="70" workbookViewId="0" topLeftCell="A1">
      <selection activeCell="A110" sqref="A110"/>
    </sheetView>
  </sheetViews>
  <sheetFormatPr defaultColWidth="9.00390625" defaultRowHeight="12.75"/>
  <cols>
    <col min="1" max="1" width="24.25390625" style="2" customWidth="1"/>
    <col min="2" max="2" width="50.00390625" style="3" customWidth="1"/>
    <col min="3" max="3" width="12.875" style="3" customWidth="1"/>
    <col min="4" max="4" width="14.25390625" style="3" customWidth="1"/>
    <col min="5" max="5" width="14.125" style="3" customWidth="1"/>
    <col min="6" max="6" width="14.75390625" style="1" customWidth="1"/>
    <col min="7" max="7" width="1.00390625" style="1" hidden="1" customWidth="1"/>
    <col min="8" max="16384" width="9.125" style="1" customWidth="1"/>
  </cols>
  <sheetData>
    <row r="1" spans="1:8" ht="33" customHeight="1">
      <c r="A1" s="75" t="s">
        <v>156</v>
      </c>
      <c r="B1" s="75"/>
      <c r="C1" s="75"/>
      <c r="D1" s="75"/>
      <c r="E1" s="75"/>
      <c r="F1" s="75"/>
      <c r="G1" s="75"/>
      <c r="H1" s="16"/>
    </row>
    <row r="2" spans="1:8" ht="12.75" customHeight="1">
      <c r="A2" s="71" t="s">
        <v>37</v>
      </c>
      <c r="B2" s="73" t="s">
        <v>38</v>
      </c>
      <c r="C2" s="73" t="s">
        <v>124</v>
      </c>
      <c r="D2" s="71" t="s">
        <v>125</v>
      </c>
      <c r="E2" s="71" t="s">
        <v>157</v>
      </c>
      <c r="F2" s="71" t="s">
        <v>126</v>
      </c>
      <c r="G2" s="71" t="s">
        <v>79</v>
      </c>
      <c r="H2" s="16"/>
    </row>
    <row r="3" spans="1:8" ht="41.25" customHeight="1">
      <c r="A3" s="72"/>
      <c r="B3" s="74"/>
      <c r="C3" s="74"/>
      <c r="D3" s="72"/>
      <c r="E3" s="72"/>
      <c r="F3" s="72"/>
      <c r="G3" s="72"/>
      <c r="H3" s="16"/>
    </row>
    <row r="4" spans="1:8" ht="30" customHeight="1">
      <c r="A4" s="17"/>
      <c r="B4" s="18" t="s">
        <v>39</v>
      </c>
      <c r="C4" s="19">
        <f>SUM(C5+C31)</f>
        <v>53522.1</v>
      </c>
      <c r="D4" s="19">
        <f>SUM(D5+D31)</f>
        <v>91341.20000000001</v>
      </c>
      <c r="E4" s="19">
        <f>SUM(E5+E31)</f>
        <v>82319.69999999998</v>
      </c>
      <c r="F4" s="19">
        <f>SUM(F5+F31)</f>
        <v>92024.8</v>
      </c>
      <c r="G4" s="20"/>
      <c r="H4" s="16"/>
    </row>
    <row r="5" spans="1:8" ht="21.75" customHeight="1">
      <c r="A5" s="21" t="s">
        <v>23</v>
      </c>
      <c r="B5" s="18" t="s">
        <v>66</v>
      </c>
      <c r="C5" s="22">
        <f>SUM(C6+C11+C12+C14+C19+C24+C27)</f>
        <v>33031.7</v>
      </c>
      <c r="D5" s="22">
        <f>SUM(D6+D11+D12+D14+D19+D24+D27)</f>
        <v>34886.1</v>
      </c>
      <c r="E5" s="22">
        <f>SUM(E6+E11+E12+E14+E19+E24+E27)</f>
        <v>28918.6</v>
      </c>
      <c r="F5" s="22">
        <f>SUM(F6+F11+F12+F14+F19+F24+F27)</f>
        <v>35569.7</v>
      </c>
      <c r="G5" s="20"/>
      <c r="H5" s="16"/>
    </row>
    <row r="6" spans="1:8" ht="20.25" customHeight="1">
      <c r="A6" s="23" t="s">
        <v>48</v>
      </c>
      <c r="B6" s="18" t="s">
        <v>24</v>
      </c>
      <c r="C6" s="22">
        <v>25623.2</v>
      </c>
      <c r="D6" s="22">
        <v>26896.2</v>
      </c>
      <c r="E6" s="22">
        <v>21765.5</v>
      </c>
      <c r="F6" s="24">
        <v>27493.3</v>
      </c>
      <c r="G6" s="24"/>
      <c r="H6" s="16"/>
    </row>
    <row r="7" spans="1:8" ht="99" hidden="1">
      <c r="A7" s="25" t="s">
        <v>49</v>
      </c>
      <c r="B7" s="26" t="s">
        <v>74</v>
      </c>
      <c r="C7" s="27"/>
      <c r="D7" s="27"/>
      <c r="E7" s="27"/>
      <c r="F7" s="28"/>
      <c r="G7" s="28"/>
      <c r="H7" s="16"/>
    </row>
    <row r="8" spans="1:8" ht="148.5" hidden="1">
      <c r="A8" s="25" t="s">
        <v>50</v>
      </c>
      <c r="B8" s="26" t="s">
        <v>75</v>
      </c>
      <c r="C8" s="27"/>
      <c r="D8" s="27"/>
      <c r="E8" s="27"/>
      <c r="F8" s="28"/>
      <c r="G8" s="28"/>
      <c r="H8" s="16"/>
    </row>
    <row r="9" spans="1:8" ht="49.5" hidden="1">
      <c r="A9" s="25" t="s">
        <v>51</v>
      </c>
      <c r="B9" s="26" t="s">
        <v>76</v>
      </c>
      <c r="C9" s="27"/>
      <c r="D9" s="27"/>
      <c r="E9" s="27"/>
      <c r="F9" s="28"/>
      <c r="G9" s="28"/>
      <c r="H9" s="16"/>
    </row>
    <row r="10" spans="1:8" ht="115.5" hidden="1">
      <c r="A10" s="25" t="s">
        <v>52</v>
      </c>
      <c r="B10" s="26" t="s">
        <v>77</v>
      </c>
      <c r="C10" s="27"/>
      <c r="D10" s="27"/>
      <c r="E10" s="27"/>
      <c r="F10" s="27"/>
      <c r="G10" s="29"/>
      <c r="H10" s="16"/>
    </row>
    <row r="11" spans="1:8" s="4" customFormat="1" ht="22.5" customHeight="1">
      <c r="A11" s="21" t="s">
        <v>96</v>
      </c>
      <c r="B11" s="18" t="s">
        <v>97</v>
      </c>
      <c r="C11" s="19">
        <v>1138.4</v>
      </c>
      <c r="D11" s="19">
        <v>1138.4</v>
      </c>
      <c r="E11" s="19">
        <v>661.2</v>
      </c>
      <c r="F11" s="19">
        <v>793.4</v>
      </c>
      <c r="G11" s="30"/>
      <c r="H11" s="31"/>
    </row>
    <row r="12" spans="1:8" s="4" customFormat="1" ht="22.5" customHeight="1">
      <c r="A12" s="23" t="s">
        <v>53</v>
      </c>
      <c r="B12" s="18" t="s">
        <v>67</v>
      </c>
      <c r="C12" s="22">
        <v>0</v>
      </c>
      <c r="D12" s="22">
        <v>0</v>
      </c>
      <c r="E12" s="22">
        <v>0.8</v>
      </c>
      <c r="F12" s="32">
        <v>0.8</v>
      </c>
      <c r="G12" s="32"/>
      <c r="H12" s="31"/>
    </row>
    <row r="13" spans="1:8" ht="16.5">
      <c r="A13" s="25" t="s">
        <v>54</v>
      </c>
      <c r="B13" s="26" t="s">
        <v>25</v>
      </c>
      <c r="C13" s="22">
        <v>0</v>
      </c>
      <c r="D13" s="22">
        <v>0</v>
      </c>
      <c r="E13" s="27">
        <v>0.8</v>
      </c>
      <c r="F13" s="29">
        <v>0.8</v>
      </c>
      <c r="G13" s="29"/>
      <c r="H13" s="16"/>
    </row>
    <row r="14" spans="1:8" s="4" customFormat="1" ht="24" customHeight="1">
      <c r="A14" s="23" t="s">
        <v>55</v>
      </c>
      <c r="B14" s="18" t="s">
        <v>68</v>
      </c>
      <c r="C14" s="22">
        <f>SUM(C15:C16)</f>
        <v>4526.6</v>
      </c>
      <c r="D14" s="22">
        <f>SUM(D15:D16)</f>
        <v>4767.6</v>
      </c>
      <c r="E14" s="22">
        <f>SUM(E15:E16)</f>
        <v>5006.5</v>
      </c>
      <c r="F14" s="22">
        <f>SUM(F15:F16)</f>
        <v>5467.5</v>
      </c>
      <c r="G14" s="24"/>
      <c r="H14" s="31"/>
    </row>
    <row r="15" spans="1:8" ht="16.5">
      <c r="A15" s="25" t="s">
        <v>56</v>
      </c>
      <c r="B15" s="26" t="s">
        <v>26</v>
      </c>
      <c r="C15" s="27">
        <v>340.6</v>
      </c>
      <c r="D15" s="27">
        <v>484.6</v>
      </c>
      <c r="E15" s="27">
        <v>528.5</v>
      </c>
      <c r="F15" s="28">
        <v>560.5</v>
      </c>
      <c r="G15" s="27"/>
      <c r="H15" s="16"/>
    </row>
    <row r="16" spans="1:8" s="4" customFormat="1" ht="16.5">
      <c r="A16" s="25" t="s">
        <v>57</v>
      </c>
      <c r="B16" s="26" t="s">
        <v>27</v>
      </c>
      <c r="C16" s="27">
        <f>SUM(C17:C18)</f>
        <v>4186</v>
      </c>
      <c r="D16" s="27">
        <f>SUM(D17:D18)</f>
        <v>4283</v>
      </c>
      <c r="E16" s="27">
        <f>SUM(E17:E18)</f>
        <v>4478</v>
      </c>
      <c r="F16" s="27">
        <f>SUM(F17:F18)</f>
        <v>4907</v>
      </c>
      <c r="G16" s="28"/>
      <c r="H16" s="31"/>
    </row>
    <row r="17" spans="1:8" ht="16.5">
      <c r="A17" s="25"/>
      <c r="B17" s="33" t="s">
        <v>127</v>
      </c>
      <c r="C17" s="27">
        <v>188.2</v>
      </c>
      <c r="D17" s="27">
        <v>285.2</v>
      </c>
      <c r="E17" s="27">
        <v>351.2</v>
      </c>
      <c r="F17" s="28">
        <v>380.2</v>
      </c>
      <c r="G17" s="28"/>
      <c r="H17" s="16"/>
    </row>
    <row r="18" spans="1:8" ht="16.5">
      <c r="A18" s="25"/>
      <c r="B18" s="26" t="s">
        <v>128</v>
      </c>
      <c r="C18" s="27">
        <v>3997.8</v>
      </c>
      <c r="D18" s="27">
        <v>3997.8</v>
      </c>
      <c r="E18" s="27">
        <v>4126.8</v>
      </c>
      <c r="F18" s="28">
        <v>4526.8</v>
      </c>
      <c r="G18" s="28"/>
      <c r="H18" s="16"/>
    </row>
    <row r="19" spans="1:8" ht="51.75" customHeight="1">
      <c r="A19" s="21" t="s">
        <v>40</v>
      </c>
      <c r="B19" s="18" t="s">
        <v>69</v>
      </c>
      <c r="C19" s="19">
        <f>SUM(C20:C23)</f>
        <v>1093.8</v>
      </c>
      <c r="D19" s="19">
        <f>SUM(D20:D23)</f>
        <v>1434.2</v>
      </c>
      <c r="E19" s="19">
        <f>SUM(E20:E23)</f>
        <v>1052.8</v>
      </c>
      <c r="F19" s="19">
        <f>SUM(F20:F23)</f>
        <v>1274.2</v>
      </c>
      <c r="G19" s="22"/>
      <c r="H19" s="16"/>
    </row>
    <row r="20" spans="1:8" ht="84.75" customHeight="1">
      <c r="A20" s="34" t="s">
        <v>41</v>
      </c>
      <c r="B20" s="26" t="s">
        <v>151</v>
      </c>
      <c r="C20" s="27">
        <v>496.4</v>
      </c>
      <c r="D20" s="27">
        <v>496.4</v>
      </c>
      <c r="E20" s="27">
        <v>413.4</v>
      </c>
      <c r="F20" s="28">
        <v>496.4</v>
      </c>
      <c r="G20" s="22"/>
      <c r="H20" s="16"/>
    </row>
    <row r="21" spans="1:8" ht="66" customHeight="1">
      <c r="A21" s="34" t="s">
        <v>42</v>
      </c>
      <c r="B21" s="26" t="s">
        <v>150</v>
      </c>
      <c r="C21" s="27">
        <v>173.5</v>
      </c>
      <c r="D21" s="27">
        <v>76</v>
      </c>
      <c r="E21" s="27">
        <v>53.3</v>
      </c>
      <c r="F21" s="28">
        <v>76</v>
      </c>
      <c r="G21" s="22"/>
      <c r="H21" s="16"/>
    </row>
    <row r="22" spans="1:8" ht="34.5" customHeight="1">
      <c r="A22" s="34" t="s">
        <v>129</v>
      </c>
      <c r="B22" s="35" t="s">
        <v>130</v>
      </c>
      <c r="C22" s="27">
        <v>351.1</v>
      </c>
      <c r="D22" s="27">
        <v>789</v>
      </c>
      <c r="E22" s="27">
        <v>547.1</v>
      </c>
      <c r="F22" s="28">
        <v>629</v>
      </c>
      <c r="G22" s="22"/>
      <c r="H22" s="16"/>
    </row>
    <row r="23" spans="1:8" ht="51" customHeight="1">
      <c r="A23" s="34" t="s">
        <v>43</v>
      </c>
      <c r="B23" s="26" t="s">
        <v>152</v>
      </c>
      <c r="C23" s="27">
        <v>72.8</v>
      </c>
      <c r="D23" s="27">
        <v>72.8</v>
      </c>
      <c r="E23" s="27">
        <v>39</v>
      </c>
      <c r="F23" s="28">
        <v>72.8</v>
      </c>
      <c r="G23" s="22"/>
      <c r="H23" s="16"/>
    </row>
    <row r="24" spans="1:8" ht="26.25" customHeight="1">
      <c r="A24" s="21" t="s">
        <v>44</v>
      </c>
      <c r="B24" s="18" t="s">
        <v>70</v>
      </c>
      <c r="C24" s="19">
        <f>SUM(C25:C26)</f>
        <v>630</v>
      </c>
      <c r="D24" s="19">
        <f>SUM(D25:D26)</f>
        <v>630</v>
      </c>
      <c r="E24" s="19">
        <f>SUM(E25:E26)</f>
        <v>411.8</v>
      </c>
      <c r="F24" s="19">
        <f>SUM(F25:F26)</f>
        <v>520.5</v>
      </c>
      <c r="G24" s="20"/>
      <c r="H24" s="16"/>
    </row>
    <row r="25" spans="1:8" s="10" customFormat="1" ht="33">
      <c r="A25" s="34" t="s">
        <v>45</v>
      </c>
      <c r="B25" s="26" t="s">
        <v>158</v>
      </c>
      <c r="C25" s="27">
        <v>530</v>
      </c>
      <c r="D25" s="27">
        <v>530</v>
      </c>
      <c r="E25" s="27">
        <v>390.8</v>
      </c>
      <c r="F25" s="28">
        <v>490.5</v>
      </c>
      <c r="G25" s="28"/>
      <c r="H25" s="16"/>
    </row>
    <row r="26" spans="1:8" s="10" customFormat="1" ht="66" customHeight="1">
      <c r="A26" s="34" t="s">
        <v>46</v>
      </c>
      <c r="B26" s="26" t="s">
        <v>28</v>
      </c>
      <c r="C26" s="27">
        <v>100</v>
      </c>
      <c r="D26" s="27">
        <v>100</v>
      </c>
      <c r="E26" s="27">
        <v>21</v>
      </c>
      <c r="F26" s="28">
        <v>30</v>
      </c>
      <c r="G26" s="28"/>
      <c r="H26" s="16"/>
    </row>
    <row r="27" spans="1:8" s="12" customFormat="1" ht="31.5" customHeight="1">
      <c r="A27" s="21" t="s">
        <v>47</v>
      </c>
      <c r="B27" s="18" t="s">
        <v>71</v>
      </c>
      <c r="C27" s="24">
        <f>SUM(C28)</f>
        <v>19.7</v>
      </c>
      <c r="D27" s="24">
        <f>SUM(D28)</f>
        <v>19.7</v>
      </c>
      <c r="E27" s="24">
        <f>SUM(E28)</f>
        <v>20</v>
      </c>
      <c r="F27" s="24">
        <f>SUM(F28)</f>
        <v>20</v>
      </c>
      <c r="G27" s="36"/>
      <c r="H27" s="37"/>
    </row>
    <row r="28" spans="1:8" s="10" customFormat="1" ht="69.75" customHeight="1">
      <c r="A28" s="34" t="s">
        <v>58</v>
      </c>
      <c r="B28" s="26" t="s">
        <v>29</v>
      </c>
      <c r="C28" s="27">
        <v>19.7</v>
      </c>
      <c r="D28" s="27">
        <v>19.7</v>
      </c>
      <c r="E28" s="27">
        <v>20</v>
      </c>
      <c r="F28" s="28">
        <v>20</v>
      </c>
      <c r="G28" s="27"/>
      <c r="H28" s="16"/>
    </row>
    <row r="29" spans="1:8" ht="16.5" hidden="1">
      <c r="A29" s="23" t="s">
        <v>59</v>
      </c>
      <c r="B29" s="18" t="s">
        <v>30</v>
      </c>
      <c r="C29" s="22"/>
      <c r="D29" s="22"/>
      <c r="E29" s="22"/>
      <c r="F29" s="22"/>
      <c r="G29" s="22"/>
      <c r="H29" s="16"/>
    </row>
    <row r="30" spans="1:8" s="11" customFormat="1" ht="29.25" customHeight="1" hidden="1">
      <c r="A30" s="38" t="s">
        <v>60</v>
      </c>
      <c r="B30" s="26" t="s">
        <v>31</v>
      </c>
      <c r="C30" s="19"/>
      <c r="D30" s="36"/>
      <c r="E30" s="36"/>
      <c r="F30" s="36"/>
      <c r="G30" s="19"/>
      <c r="H30" s="37"/>
    </row>
    <row r="31" spans="1:8" s="4" customFormat="1" ht="24" customHeight="1">
      <c r="A31" s="21" t="s">
        <v>61</v>
      </c>
      <c r="B31" s="18" t="s">
        <v>72</v>
      </c>
      <c r="C31" s="22">
        <f>SUM(C32+C33+C34+C35+C36+C37+C38+C39+C40)</f>
        <v>20490.4</v>
      </c>
      <c r="D31" s="22">
        <f>SUM(D32+D33+D34+D35+D36+D37+D38+D39+D40)</f>
        <v>56455.100000000006</v>
      </c>
      <c r="E31" s="22">
        <f>SUM(E32+E33+E34+E35+E36+E37+E38+E39+E40)</f>
        <v>53401.09999999999</v>
      </c>
      <c r="F31" s="22">
        <f>SUM(F32+F33+F34+F35+F36+F37+F38+F39+F40)</f>
        <v>56455.100000000006</v>
      </c>
      <c r="G31" s="24"/>
      <c r="H31" s="31"/>
    </row>
    <row r="32" spans="1:8" s="10" customFormat="1" ht="39" customHeight="1">
      <c r="A32" s="34" t="s">
        <v>131</v>
      </c>
      <c r="B32" s="26" t="s">
        <v>32</v>
      </c>
      <c r="C32" s="27">
        <v>10528.2</v>
      </c>
      <c r="D32" s="27">
        <v>10528.2</v>
      </c>
      <c r="E32" s="27">
        <v>8773.5</v>
      </c>
      <c r="F32" s="27">
        <v>10528.2</v>
      </c>
      <c r="G32" s="22"/>
      <c r="H32" s="16"/>
    </row>
    <row r="33" spans="1:8" s="10" customFormat="1" ht="155.25" customHeight="1">
      <c r="A33" s="34" t="s">
        <v>123</v>
      </c>
      <c r="B33" s="26" t="s">
        <v>33</v>
      </c>
      <c r="C33" s="22">
        <v>0</v>
      </c>
      <c r="D33" s="27">
        <v>18700</v>
      </c>
      <c r="E33" s="27">
        <v>18700</v>
      </c>
      <c r="F33" s="27">
        <v>18700</v>
      </c>
      <c r="G33" s="28"/>
      <c r="H33" s="16"/>
    </row>
    <row r="34" spans="1:8" s="10" customFormat="1" ht="97.5" customHeight="1">
      <c r="A34" s="34" t="s">
        <v>62</v>
      </c>
      <c r="B34" s="26" t="s">
        <v>34</v>
      </c>
      <c r="C34" s="22"/>
      <c r="D34" s="27">
        <v>25949.6</v>
      </c>
      <c r="E34" s="27">
        <v>25949.6</v>
      </c>
      <c r="F34" s="27">
        <v>25949.6</v>
      </c>
      <c r="G34" s="28"/>
      <c r="H34" s="16"/>
    </row>
    <row r="35" spans="1:8" s="10" customFormat="1" ht="34.5" customHeight="1">
      <c r="A35" s="34" t="s">
        <v>132</v>
      </c>
      <c r="B35" s="35" t="s">
        <v>133</v>
      </c>
      <c r="C35" s="22"/>
      <c r="D35" s="27">
        <v>1000</v>
      </c>
      <c r="E35" s="27">
        <v>0</v>
      </c>
      <c r="F35" s="27">
        <v>1000</v>
      </c>
      <c r="G35" s="28"/>
      <c r="H35" s="16"/>
    </row>
    <row r="36" spans="1:8" s="10" customFormat="1" ht="16.5">
      <c r="A36" s="34" t="s">
        <v>63</v>
      </c>
      <c r="B36" s="26" t="s">
        <v>35</v>
      </c>
      <c r="C36" s="27"/>
      <c r="D36" s="27">
        <v>10</v>
      </c>
      <c r="E36" s="27">
        <v>10</v>
      </c>
      <c r="F36" s="27">
        <v>10</v>
      </c>
      <c r="G36" s="22"/>
      <c r="H36" s="16"/>
    </row>
    <row r="37" spans="1:8" s="10" customFormat="1" ht="51.75" customHeight="1">
      <c r="A37" s="34" t="s">
        <v>64</v>
      </c>
      <c r="B37" s="35" t="s">
        <v>155</v>
      </c>
      <c r="C37" s="36">
        <v>8828.6</v>
      </c>
      <c r="D37" s="36">
        <v>8828.6</v>
      </c>
      <c r="E37" s="36">
        <v>8828.6</v>
      </c>
      <c r="F37" s="36">
        <v>8828.6</v>
      </c>
      <c r="G37" s="28"/>
      <c r="H37" s="16"/>
    </row>
    <row r="38" spans="1:8" s="10" customFormat="1" ht="57" customHeight="1">
      <c r="A38" s="38" t="s">
        <v>134</v>
      </c>
      <c r="B38" s="26" t="s">
        <v>73</v>
      </c>
      <c r="C38" s="36">
        <v>1133.6</v>
      </c>
      <c r="D38" s="36">
        <v>1133.6</v>
      </c>
      <c r="E38" s="36">
        <v>1133.6</v>
      </c>
      <c r="F38" s="36">
        <v>1133.6</v>
      </c>
      <c r="G38" s="36"/>
      <c r="H38" s="16"/>
    </row>
    <row r="39" spans="1:8" s="10" customFormat="1" ht="41.25" customHeight="1">
      <c r="A39" s="38" t="s">
        <v>153</v>
      </c>
      <c r="B39" s="26" t="s">
        <v>154</v>
      </c>
      <c r="C39" s="36"/>
      <c r="D39" s="36">
        <v>299.3</v>
      </c>
      <c r="E39" s="36"/>
      <c r="F39" s="36">
        <v>299.3</v>
      </c>
      <c r="G39" s="36"/>
      <c r="H39" s="16"/>
    </row>
    <row r="40" spans="1:8" s="10" customFormat="1" ht="68.25" customHeight="1">
      <c r="A40" s="34" t="s">
        <v>65</v>
      </c>
      <c r="B40" s="26" t="s">
        <v>36</v>
      </c>
      <c r="C40" s="22"/>
      <c r="D40" s="36">
        <v>-9994.2</v>
      </c>
      <c r="E40" s="36">
        <v>-9994.2</v>
      </c>
      <c r="F40" s="36">
        <v>-9994.2</v>
      </c>
      <c r="G40" s="22"/>
      <c r="H40" s="16"/>
    </row>
    <row r="41" spans="1:8" s="13" customFormat="1" ht="16.5">
      <c r="A41" s="39"/>
      <c r="B41" s="39"/>
      <c r="C41" s="28"/>
      <c r="D41" s="28"/>
      <c r="E41" s="28"/>
      <c r="F41" s="28"/>
      <c r="G41" s="28"/>
      <c r="H41" s="40"/>
    </row>
    <row r="42" spans="1:8" s="15" customFormat="1" ht="37.5" customHeight="1">
      <c r="A42" s="41"/>
      <c r="B42" s="18" t="s">
        <v>80</v>
      </c>
      <c r="C42" s="19">
        <f>SUM(C43+C58+C64+C86+C89+C93+C97)</f>
        <v>23753.7</v>
      </c>
      <c r="D42" s="19">
        <f>SUM(D43+D58+D64+D86+D89+D93+D97)</f>
        <v>113605</v>
      </c>
      <c r="E42" s="19">
        <f>SUM(E43+E58+E64+E86+E89+E93+E97)</f>
        <v>60879.30000000001</v>
      </c>
      <c r="F42" s="19">
        <f>SUM(F43+F58+F64+F86+F89+F93+F97)</f>
        <v>109732.5</v>
      </c>
      <c r="G42" s="20"/>
      <c r="H42" s="42"/>
    </row>
    <row r="43" spans="1:8" s="5" customFormat="1" ht="24.75" customHeight="1">
      <c r="A43" s="43" t="s">
        <v>0</v>
      </c>
      <c r="B43" s="44" t="s">
        <v>82</v>
      </c>
      <c r="C43" s="22">
        <f>SUM(C44+C48+C49+C50)</f>
        <v>1886.3000000000002</v>
      </c>
      <c r="D43" s="22">
        <f>SUM(D44+D48+D49+D50)</f>
        <v>9423.2</v>
      </c>
      <c r="E43" s="22">
        <f>SUM(E44+E48+E49+E50)</f>
        <v>5982.900000000001</v>
      </c>
      <c r="F43" s="22">
        <f>SUM(F44+F48+F49+F50)</f>
        <v>9251.300000000001</v>
      </c>
      <c r="G43" s="24"/>
      <c r="H43" s="45"/>
    </row>
    <row r="44" spans="1:8" s="14" customFormat="1" ht="24" customHeight="1">
      <c r="A44" s="46" t="s">
        <v>1</v>
      </c>
      <c r="B44" s="80" t="s">
        <v>159</v>
      </c>
      <c r="C44" s="48">
        <f>SUM(C45:C47)</f>
        <v>253.1</v>
      </c>
      <c r="D44" s="48">
        <f>SUM(D45:D47)</f>
        <v>6798.700000000001</v>
      </c>
      <c r="E44" s="48">
        <f>SUM(E45:E47)</f>
        <v>4412.1</v>
      </c>
      <c r="F44" s="48">
        <f>SUM(F45:F47)</f>
        <v>6798.700000000001</v>
      </c>
      <c r="G44" s="49"/>
      <c r="H44" s="50"/>
    </row>
    <row r="45" spans="1:8" s="14" customFormat="1" ht="19.5" customHeight="1">
      <c r="A45" s="51"/>
      <c r="B45" s="52" t="s">
        <v>149</v>
      </c>
      <c r="C45" s="53"/>
      <c r="D45" s="53"/>
      <c r="E45" s="53"/>
      <c r="F45" s="53"/>
      <c r="G45" s="22"/>
      <c r="H45" s="50"/>
    </row>
    <row r="46" spans="1:8" s="14" customFormat="1" ht="16.5">
      <c r="A46" s="51"/>
      <c r="B46" s="52" t="s">
        <v>98</v>
      </c>
      <c r="C46" s="53">
        <v>0</v>
      </c>
      <c r="D46" s="53">
        <v>6545.6</v>
      </c>
      <c r="E46" s="53">
        <v>4201.1</v>
      </c>
      <c r="F46" s="53">
        <v>6545.6</v>
      </c>
      <c r="G46" s="22"/>
      <c r="H46" s="50"/>
    </row>
    <row r="47" spans="1:8" s="14" customFormat="1" ht="16.5">
      <c r="A47" s="51"/>
      <c r="B47" s="52" t="s">
        <v>135</v>
      </c>
      <c r="C47" s="53">
        <v>253.1</v>
      </c>
      <c r="D47" s="53">
        <v>253.1</v>
      </c>
      <c r="E47" s="53">
        <v>211</v>
      </c>
      <c r="F47" s="53">
        <v>253.1</v>
      </c>
      <c r="G47" s="22"/>
      <c r="H47" s="50"/>
    </row>
    <row r="48" spans="1:8" s="14" customFormat="1" ht="33.75" customHeight="1">
      <c r="A48" s="46" t="s">
        <v>2</v>
      </c>
      <c r="B48" s="47" t="s">
        <v>160</v>
      </c>
      <c r="C48" s="48">
        <v>196.5</v>
      </c>
      <c r="D48" s="48">
        <v>196.5</v>
      </c>
      <c r="E48" s="48">
        <v>164</v>
      </c>
      <c r="F48" s="48">
        <v>196.5</v>
      </c>
      <c r="G48" s="49"/>
      <c r="H48" s="50"/>
    </row>
    <row r="49" spans="1:8" s="14" customFormat="1" ht="18" customHeight="1">
      <c r="A49" s="46" t="s">
        <v>4</v>
      </c>
      <c r="B49" s="47" t="s">
        <v>3</v>
      </c>
      <c r="C49" s="48">
        <v>300</v>
      </c>
      <c r="D49" s="48">
        <v>152</v>
      </c>
      <c r="E49" s="55"/>
      <c r="F49" s="55"/>
      <c r="G49" s="48"/>
      <c r="H49" s="50"/>
    </row>
    <row r="50" spans="1:8" s="14" customFormat="1" ht="21" customHeight="1">
      <c r="A50" s="46" t="s">
        <v>6</v>
      </c>
      <c r="B50" s="47" t="s">
        <v>5</v>
      </c>
      <c r="C50" s="48">
        <f>SUM(C51:C57)</f>
        <v>1136.7</v>
      </c>
      <c r="D50" s="48">
        <f>SUM(D51:D57)</f>
        <v>2276</v>
      </c>
      <c r="E50" s="48">
        <f>SUM(E51:E57)</f>
        <v>1406.8</v>
      </c>
      <c r="F50" s="48">
        <f>SUM(F51:F57)</f>
        <v>2256.1</v>
      </c>
      <c r="G50" s="49"/>
      <c r="H50" s="50"/>
    </row>
    <row r="51" spans="1:8" s="14" customFormat="1" ht="16.5">
      <c r="A51" s="51"/>
      <c r="B51" s="52" t="s">
        <v>99</v>
      </c>
      <c r="C51" s="53"/>
      <c r="D51" s="36">
        <v>890</v>
      </c>
      <c r="E51" s="36">
        <v>97</v>
      </c>
      <c r="F51" s="36">
        <v>890</v>
      </c>
      <c r="G51" s="22"/>
      <c r="H51" s="50"/>
    </row>
    <row r="52" spans="1:8" s="14" customFormat="1" ht="16.5">
      <c r="A52" s="51"/>
      <c r="B52" s="52" t="s">
        <v>100</v>
      </c>
      <c r="C52" s="53">
        <v>12.9</v>
      </c>
      <c r="D52" s="36">
        <v>11.9</v>
      </c>
      <c r="E52" s="36">
        <v>11.8</v>
      </c>
      <c r="F52" s="36">
        <v>11.8</v>
      </c>
      <c r="G52" s="22"/>
      <c r="H52" s="50"/>
    </row>
    <row r="53" spans="1:8" s="14" customFormat="1" ht="16.5">
      <c r="A53" s="51"/>
      <c r="B53" s="52" t="s">
        <v>101</v>
      </c>
      <c r="C53" s="53">
        <v>119.8</v>
      </c>
      <c r="D53" s="36">
        <v>119.8</v>
      </c>
      <c r="E53" s="36">
        <v>88.3</v>
      </c>
      <c r="F53" s="36">
        <v>100</v>
      </c>
      <c r="G53" s="22"/>
      <c r="H53" s="50"/>
    </row>
    <row r="54" spans="1:8" s="14" customFormat="1" ht="16.5">
      <c r="A54" s="51"/>
      <c r="B54" s="52" t="s">
        <v>102</v>
      </c>
      <c r="C54" s="53">
        <v>4</v>
      </c>
      <c r="D54" s="36">
        <v>4</v>
      </c>
      <c r="E54" s="36">
        <v>4</v>
      </c>
      <c r="F54" s="36">
        <v>4</v>
      </c>
      <c r="G54" s="22"/>
      <c r="H54" s="50"/>
    </row>
    <row r="55" spans="1:8" s="14" customFormat="1" ht="16.5">
      <c r="A55" s="51"/>
      <c r="B55" s="52" t="s">
        <v>136</v>
      </c>
      <c r="C55" s="22">
        <v>0</v>
      </c>
      <c r="D55" s="36">
        <v>115.3</v>
      </c>
      <c r="E55" s="36">
        <v>70.7</v>
      </c>
      <c r="F55" s="36">
        <v>115.3</v>
      </c>
      <c r="G55" s="22"/>
      <c r="H55" s="50"/>
    </row>
    <row r="56" spans="1:8" s="14" customFormat="1" ht="16.5">
      <c r="A56" s="51"/>
      <c r="B56" s="52" t="s">
        <v>137</v>
      </c>
      <c r="C56" s="22">
        <v>0</v>
      </c>
      <c r="D56" s="36">
        <v>135</v>
      </c>
      <c r="E56" s="36">
        <v>135</v>
      </c>
      <c r="F56" s="36">
        <v>135</v>
      </c>
      <c r="G56" s="22"/>
      <c r="H56" s="50"/>
    </row>
    <row r="57" spans="1:8" s="14" customFormat="1" ht="33">
      <c r="A57" s="51"/>
      <c r="B57" s="52" t="s">
        <v>103</v>
      </c>
      <c r="C57" s="36">
        <v>1000</v>
      </c>
      <c r="D57" s="36">
        <v>1000</v>
      </c>
      <c r="E57" s="36">
        <v>1000</v>
      </c>
      <c r="F57" s="36">
        <v>1000</v>
      </c>
      <c r="G57" s="36"/>
      <c r="H57" s="50"/>
    </row>
    <row r="58" spans="1:8" s="6" customFormat="1" ht="24.75" customHeight="1">
      <c r="A58" s="56" t="s">
        <v>7</v>
      </c>
      <c r="B58" s="57" t="s">
        <v>83</v>
      </c>
      <c r="C58" s="30">
        <f>SUM(C59)</f>
        <v>2688.4</v>
      </c>
      <c r="D58" s="30">
        <f>SUM(D59)</f>
        <v>5669</v>
      </c>
      <c r="E58" s="30">
        <f>SUM(E59)</f>
        <v>3791.8</v>
      </c>
      <c r="F58" s="30">
        <f>SUM(F59)</f>
        <v>5669</v>
      </c>
      <c r="G58" s="22"/>
      <c r="H58" s="58"/>
    </row>
    <row r="59" spans="1:8" s="14" customFormat="1" ht="17.25">
      <c r="A59" s="46" t="s">
        <v>8</v>
      </c>
      <c r="B59" s="59" t="s">
        <v>84</v>
      </c>
      <c r="C59" s="48">
        <f>SUM(C60:C63)</f>
        <v>2688.4</v>
      </c>
      <c r="D59" s="48">
        <f>SUM(D60:D63)</f>
        <v>5669</v>
      </c>
      <c r="E59" s="48">
        <f>SUM(E60:E63)</f>
        <v>3791.8</v>
      </c>
      <c r="F59" s="48">
        <f>SUM(F60:F63)</f>
        <v>5669</v>
      </c>
      <c r="G59" s="49"/>
      <c r="H59" s="50"/>
    </row>
    <row r="60" spans="1:8" s="14" customFormat="1" ht="19.5" customHeight="1">
      <c r="A60" s="51"/>
      <c r="B60" s="60" t="s">
        <v>138</v>
      </c>
      <c r="C60" s="22">
        <v>0</v>
      </c>
      <c r="D60" s="61">
        <v>1000</v>
      </c>
      <c r="E60" s="53">
        <v>0</v>
      </c>
      <c r="F60" s="61">
        <v>1000</v>
      </c>
      <c r="G60" s="22"/>
      <c r="H60" s="50"/>
    </row>
    <row r="61" spans="1:8" s="14" customFormat="1" ht="30" customHeight="1">
      <c r="A61" s="51"/>
      <c r="B61" s="60" t="s">
        <v>139</v>
      </c>
      <c r="C61" s="36"/>
      <c r="D61" s="62">
        <v>1980.6</v>
      </c>
      <c r="E61" s="53">
        <v>1820.4</v>
      </c>
      <c r="F61" s="62">
        <v>1980.6</v>
      </c>
      <c r="G61" s="36"/>
      <c r="H61" s="50"/>
    </row>
    <row r="62" spans="1:8" s="14" customFormat="1" ht="16.5">
      <c r="A62" s="51"/>
      <c r="B62" s="60" t="s">
        <v>104</v>
      </c>
      <c r="C62" s="53">
        <v>2138.4</v>
      </c>
      <c r="D62" s="53">
        <v>2138.4</v>
      </c>
      <c r="E62" s="53">
        <v>1810.5</v>
      </c>
      <c r="F62" s="53">
        <v>2138.4</v>
      </c>
      <c r="G62" s="22"/>
      <c r="H62" s="50"/>
    </row>
    <row r="63" spans="1:8" s="14" customFormat="1" ht="16.5">
      <c r="A63" s="51"/>
      <c r="B63" s="60" t="s">
        <v>105</v>
      </c>
      <c r="C63" s="53">
        <v>550</v>
      </c>
      <c r="D63" s="53">
        <v>550</v>
      </c>
      <c r="E63" s="53">
        <v>160.9</v>
      </c>
      <c r="F63" s="53">
        <v>550</v>
      </c>
      <c r="G63" s="22"/>
      <c r="H63" s="50"/>
    </row>
    <row r="64" spans="1:8" s="6" customFormat="1" ht="22.5" customHeight="1">
      <c r="A64" s="56" t="s">
        <v>9</v>
      </c>
      <c r="B64" s="57" t="s">
        <v>85</v>
      </c>
      <c r="C64" s="22">
        <f>SUM(C65+C72+C78+C83)</f>
        <v>16720.2</v>
      </c>
      <c r="D64" s="22">
        <f>SUM(D65+D72+D78+D83)</f>
        <v>83133.6</v>
      </c>
      <c r="E64" s="22">
        <f>SUM(E65+E72+E78+E83)</f>
        <v>38569.4</v>
      </c>
      <c r="F64" s="22">
        <f>SUM(F65+F72+F78+F83)</f>
        <v>79456.6</v>
      </c>
      <c r="G64" s="30"/>
      <c r="H64" s="58"/>
    </row>
    <row r="65" spans="1:8" s="14" customFormat="1" ht="19.5" customHeight="1">
      <c r="A65" s="46" t="s">
        <v>10</v>
      </c>
      <c r="B65" s="59" t="s">
        <v>86</v>
      </c>
      <c r="C65" s="48">
        <f>SUM(C66:C71)</f>
        <v>400</v>
      </c>
      <c r="D65" s="48">
        <f>SUM(D66:D71)</f>
        <v>58492</v>
      </c>
      <c r="E65" s="48">
        <f>SUM(E66:E71)</f>
        <v>22580.199999999997</v>
      </c>
      <c r="F65" s="48">
        <f>SUM(F66:F71)</f>
        <v>58492</v>
      </c>
      <c r="G65" s="48"/>
      <c r="H65" s="50"/>
    </row>
    <row r="66" spans="1:8" s="14" customFormat="1" ht="33" customHeight="1">
      <c r="A66" s="46"/>
      <c r="B66" s="60" t="s">
        <v>141</v>
      </c>
      <c r="C66" s="53"/>
      <c r="D66" s="53">
        <v>27055.7</v>
      </c>
      <c r="E66" s="53">
        <v>10843.1</v>
      </c>
      <c r="F66" s="53">
        <v>27055.7</v>
      </c>
      <c r="G66" s="53"/>
      <c r="H66" s="50"/>
    </row>
    <row r="67" spans="1:8" s="14" customFormat="1" ht="33" customHeight="1">
      <c r="A67" s="51"/>
      <c r="B67" s="60" t="s">
        <v>107</v>
      </c>
      <c r="C67" s="22"/>
      <c r="D67" s="53">
        <v>25949.6</v>
      </c>
      <c r="E67" s="53">
        <v>9537.5</v>
      </c>
      <c r="F67" s="53">
        <v>25949.6</v>
      </c>
      <c r="G67" s="53"/>
      <c r="H67" s="50"/>
    </row>
    <row r="68" spans="1:8" s="14" customFormat="1" ht="33.75" customHeight="1">
      <c r="A68" s="51"/>
      <c r="B68" s="60" t="s">
        <v>140</v>
      </c>
      <c r="C68" s="22"/>
      <c r="D68" s="53">
        <v>5073.7</v>
      </c>
      <c r="E68" s="53">
        <v>2186.6</v>
      </c>
      <c r="F68" s="53">
        <v>5073.7</v>
      </c>
      <c r="G68" s="53"/>
      <c r="H68" s="50"/>
    </row>
    <row r="69" spans="1:8" s="14" customFormat="1" ht="19.5" customHeight="1">
      <c r="A69" s="51"/>
      <c r="B69" s="60" t="s">
        <v>106</v>
      </c>
      <c r="C69" s="53">
        <v>400</v>
      </c>
      <c r="D69" s="53">
        <v>400</v>
      </c>
      <c r="E69" s="53"/>
      <c r="F69" s="53">
        <v>400</v>
      </c>
      <c r="G69" s="53"/>
      <c r="H69" s="50"/>
    </row>
    <row r="70" spans="1:8" s="14" customFormat="1" ht="19.5" customHeight="1">
      <c r="A70" s="51"/>
      <c r="B70" s="60" t="s">
        <v>148</v>
      </c>
      <c r="C70" s="53"/>
      <c r="D70" s="53"/>
      <c r="E70" s="53"/>
      <c r="F70" s="53"/>
      <c r="G70" s="53"/>
      <c r="H70" s="50"/>
    </row>
    <row r="71" spans="1:8" s="14" customFormat="1" ht="19.5" customHeight="1">
      <c r="A71" s="51"/>
      <c r="B71" s="60" t="s">
        <v>137</v>
      </c>
      <c r="C71" s="27"/>
      <c r="D71" s="27">
        <v>13</v>
      </c>
      <c r="E71" s="53">
        <v>13</v>
      </c>
      <c r="F71" s="27">
        <v>13</v>
      </c>
      <c r="G71" s="53"/>
      <c r="H71" s="50"/>
    </row>
    <row r="72" spans="1:8" s="14" customFormat="1" ht="24.75" customHeight="1">
      <c r="A72" s="46" t="s">
        <v>11</v>
      </c>
      <c r="B72" s="59" t="s">
        <v>87</v>
      </c>
      <c r="C72" s="48">
        <f>SUM(C73:C77)</f>
        <v>10873.2</v>
      </c>
      <c r="D72" s="48">
        <f>SUM(D73:D77)</f>
        <v>12390.3</v>
      </c>
      <c r="E72" s="48">
        <f>SUM(E73:E77)</f>
        <v>6385.9</v>
      </c>
      <c r="F72" s="48">
        <f>SUM(F73:F77)</f>
        <v>8768.3</v>
      </c>
      <c r="G72" s="49"/>
      <c r="H72" s="50"/>
    </row>
    <row r="73" spans="1:8" s="14" customFormat="1" ht="19.5" customHeight="1">
      <c r="A73" s="51"/>
      <c r="B73" s="60" t="s">
        <v>108</v>
      </c>
      <c r="C73" s="53">
        <v>2620.2</v>
      </c>
      <c r="D73" s="61">
        <v>2620.2</v>
      </c>
      <c r="E73" s="53">
        <v>1204.2</v>
      </c>
      <c r="F73" s="61">
        <v>2208.2</v>
      </c>
      <c r="G73" s="22"/>
      <c r="H73" s="50"/>
    </row>
    <row r="74" spans="1:8" s="14" customFormat="1" ht="35.25" customHeight="1">
      <c r="A74" s="51"/>
      <c r="B74" s="60" t="s">
        <v>109</v>
      </c>
      <c r="C74" s="36">
        <v>458</v>
      </c>
      <c r="D74" s="53">
        <v>458</v>
      </c>
      <c r="E74" s="53"/>
      <c r="F74" s="53">
        <v>190</v>
      </c>
      <c r="G74" s="36"/>
      <c r="H74" s="50"/>
    </row>
    <row r="75" spans="1:8" s="14" customFormat="1" ht="35.25" customHeight="1">
      <c r="A75" s="51"/>
      <c r="B75" s="60" t="s">
        <v>110</v>
      </c>
      <c r="C75" s="53"/>
      <c r="D75" s="62">
        <v>1517.1</v>
      </c>
      <c r="E75" s="62">
        <v>1517.1</v>
      </c>
      <c r="F75" s="62">
        <v>1517.1</v>
      </c>
      <c r="G75" s="22"/>
      <c r="H75" s="50"/>
    </row>
    <row r="76" spans="1:8" s="14" customFormat="1" ht="30.75" customHeight="1">
      <c r="A76" s="51"/>
      <c r="B76" s="60" t="s">
        <v>142</v>
      </c>
      <c r="C76" s="53">
        <v>100</v>
      </c>
      <c r="D76" s="62">
        <v>100</v>
      </c>
      <c r="E76" s="62">
        <v>74.1</v>
      </c>
      <c r="F76" s="62">
        <v>100</v>
      </c>
      <c r="G76" s="22"/>
      <c r="H76" s="50"/>
    </row>
    <row r="77" spans="1:8" s="14" customFormat="1" ht="51.75" customHeight="1">
      <c r="A77" s="51"/>
      <c r="B77" s="60" t="s">
        <v>121</v>
      </c>
      <c r="C77" s="36">
        <v>7695</v>
      </c>
      <c r="D77" s="62">
        <v>7695</v>
      </c>
      <c r="E77" s="62">
        <v>3590.5</v>
      </c>
      <c r="F77" s="62">
        <v>4753</v>
      </c>
      <c r="G77" s="22"/>
      <c r="H77" s="50"/>
    </row>
    <row r="78" spans="1:8" s="14" customFormat="1" ht="24" customHeight="1">
      <c r="A78" s="46" t="s">
        <v>12</v>
      </c>
      <c r="B78" s="59" t="s">
        <v>88</v>
      </c>
      <c r="C78" s="48">
        <f>SUM(C79:C82)</f>
        <v>5102</v>
      </c>
      <c r="D78" s="48">
        <f>SUM(D79:D82)</f>
        <v>11213.1</v>
      </c>
      <c r="E78" s="48">
        <f>SUM(E79:E82)</f>
        <v>8822.9</v>
      </c>
      <c r="F78" s="48">
        <f>SUM(F79:F82)</f>
        <v>11213.1</v>
      </c>
      <c r="G78" s="49"/>
      <c r="H78" s="50"/>
    </row>
    <row r="79" spans="1:8" s="14" customFormat="1" ht="19.5" customHeight="1">
      <c r="A79" s="51"/>
      <c r="B79" s="60" t="s">
        <v>111</v>
      </c>
      <c r="C79" s="53">
        <v>2102</v>
      </c>
      <c r="D79" s="53">
        <v>2102</v>
      </c>
      <c r="E79" s="53">
        <v>1515.2</v>
      </c>
      <c r="F79" s="53">
        <v>2102</v>
      </c>
      <c r="G79" s="22"/>
      <c r="H79" s="50"/>
    </row>
    <row r="80" spans="1:8" s="14" customFormat="1" ht="19.5" customHeight="1">
      <c r="A80" s="51"/>
      <c r="B80" s="60" t="s">
        <v>113</v>
      </c>
      <c r="C80" s="53"/>
      <c r="D80" s="53">
        <v>5161.8</v>
      </c>
      <c r="E80" s="53">
        <v>3943.1</v>
      </c>
      <c r="F80" s="53">
        <v>5161.8</v>
      </c>
      <c r="G80" s="22"/>
      <c r="H80" s="50"/>
    </row>
    <row r="81" spans="1:8" s="14" customFormat="1" ht="19.5" customHeight="1">
      <c r="A81" s="51"/>
      <c r="B81" s="60" t="s">
        <v>143</v>
      </c>
      <c r="C81" s="53"/>
      <c r="D81" s="53">
        <v>949.3</v>
      </c>
      <c r="E81" s="53">
        <v>650</v>
      </c>
      <c r="F81" s="53">
        <v>949.3</v>
      </c>
      <c r="G81" s="22"/>
      <c r="H81" s="50"/>
    </row>
    <row r="82" spans="1:8" s="14" customFormat="1" ht="19.5" customHeight="1">
      <c r="A82" s="51"/>
      <c r="B82" s="60" t="s">
        <v>112</v>
      </c>
      <c r="C82" s="27">
        <v>3000</v>
      </c>
      <c r="D82" s="27">
        <v>3000</v>
      </c>
      <c r="E82" s="53">
        <v>2714.6</v>
      </c>
      <c r="F82" s="27">
        <v>3000</v>
      </c>
      <c r="G82" s="27"/>
      <c r="H82" s="50"/>
    </row>
    <row r="83" spans="1:8" s="14" customFormat="1" ht="36.75" customHeight="1">
      <c r="A83" s="46" t="s">
        <v>13</v>
      </c>
      <c r="B83" s="59" t="s">
        <v>89</v>
      </c>
      <c r="C83" s="48">
        <f>SUM(C84:C85)</f>
        <v>345</v>
      </c>
      <c r="D83" s="48">
        <f>SUM(D84:D85)</f>
        <v>1038.2</v>
      </c>
      <c r="E83" s="48">
        <f>SUM(E84:E85)</f>
        <v>780.4</v>
      </c>
      <c r="F83" s="48">
        <f>SUM(F84:F85)</f>
        <v>983.2</v>
      </c>
      <c r="G83" s="48"/>
      <c r="H83" s="50"/>
    </row>
    <row r="84" spans="1:8" s="14" customFormat="1" ht="17.25" customHeight="1">
      <c r="A84" s="51"/>
      <c r="B84" s="60" t="s">
        <v>114</v>
      </c>
      <c r="C84" s="53"/>
      <c r="D84" s="53">
        <v>693.2</v>
      </c>
      <c r="E84" s="53">
        <v>612.4</v>
      </c>
      <c r="F84" s="53">
        <v>693.2</v>
      </c>
      <c r="G84" s="53"/>
      <c r="H84" s="50"/>
    </row>
    <row r="85" spans="1:8" s="14" customFormat="1" ht="15.75" customHeight="1">
      <c r="A85" s="51"/>
      <c r="B85" s="60" t="s">
        <v>115</v>
      </c>
      <c r="C85" s="53">
        <v>345</v>
      </c>
      <c r="D85" s="53">
        <v>345</v>
      </c>
      <c r="E85" s="53">
        <v>168</v>
      </c>
      <c r="F85" s="53">
        <v>290</v>
      </c>
      <c r="G85" s="53"/>
      <c r="H85" s="50"/>
    </row>
    <row r="86" spans="1:8" s="6" customFormat="1" ht="24" customHeight="1">
      <c r="A86" s="56" t="s">
        <v>14</v>
      </c>
      <c r="B86" s="57" t="s">
        <v>90</v>
      </c>
      <c r="C86" s="30">
        <f>SUM(C87:C88)</f>
        <v>103</v>
      </c>
      <c r="D86" s="30">
        <f>SUM(D87:D88)</f>
        <v>113.8</v>
      </c>
      <c r="E86" s="30">
        <f>SUM(E87:E88)</f>
        <v>64.9</v>
      </c>
      <c r="F86" s="30">
        <f>SUM(F87:F88)</f>
        <v>113.8</v>
      </c>
      <c r="G86" s="22"/>
      <c r="H86" s="58"/>
    </row>
    <row r="87" spans="1:8" s="6" customFormat="1" ht="16.5">
      <c r="A87" s="46" t="s">
        <v>145</v>
      </c>
      <c r="B87" s="59" t="s">
        <v>144</v>
      </c>
      <c r="C87" s="55"/>
      <c r="D87" s="48">
        <v>10.8</v>
      </c>
      <c r="E87" s="48">
        <v>10.8</v>
      </c>
      <c r="F87" s="48">
        <v>10.8</v>
      </c>
      <c r="G87" s="55"/>
      <c r="H87" s="58"/>
    </row>
    <row r="88" spans="1:8" s="14" customFormat="1" ht="35.25" customHeight="1">
      <c r="A88" s="46" t="s">
        <v>15</v>
      </c>
      <c r="B88" s="59" t="s">
        <v>116</v>
      </c>
      <c r="C88" s="54">
        <v>103</v>
      </c>
      <c r="D88" s="48">
        <v>103</v>
      </c>
      <c r="E88" s="48">
        <v>54.1</v>
      </c>
      <c r="F88" s="48">
        <v>103</v>
      </c>
      <c r="G88" s="54"/>
      <c r="H88" s="50"/>
    </row>
    <row r="89" spans="1:8" s="6" customFormat="1" ht="24" customHeight="1">
      <c r="A89" s="56" t="s">
        <v>16</v>
      </c>
      <c r="B89" s="57" t="s">
        <v>91</v>
      </c>
      <c r="C89" s="30">
        <f>SUM(C90)</f>
        <v>0</v>
      </c>
      <c r="D89" s="30">
        <f>SUM(D90)</f>
        <v>12829.4</v>
      </c>
      <c r="E89" s="30">
        <f>SUM(E90)</f>
        <v>11266.5</v>
      </c>
      <c r="F89" s="30">
        <f>SUM(F90)</f>
        <v>12829.4</v>
      </c>
      <c r="G89" s="22"/>
      <c r="H89" s="58"/>
    </row>
    <row r="90" spans="1:8" s="14" customFormat="1" ht="17.25">
      <c r="A90" s="46" t="s">
        <v>17</v>
      </c>
      <c r="B90" s="59" t="s">
        <v>92</v>
      </c>
      <c r="C90" s="48">
        <f>SUM(C91:C92)</f>
        <v>0</v>
      </c>
      <c r="D90" s="48">
        <f>SUM(D91:D92)</f>
        <v>12829.4</v>
      </c>
      <c r="E90" s="48">
        <f>SUM(E91:E92)</f>
        <v>11266.5</v>
      </c>
      <c r="F90" s="48">
        <f>SUM(F91:F92)</f>
        <v>12829.4</v>
      </c>
      <c r="G90" s="49"/>
      <c r="H90" s="50"/>
    </row>
    <row r="91" spans="1:8" s="14" customFormat="1" ht="16.5">
      <c r="A91" s="51"/>
      <c r="B91" s="60" t="s">
        <v>117</v>
      </c>
      <c r="C91" s="53"/>
      <c r="D91" s="61">
        <v>8449.3</v>
      </c>
      <c r="E91" s="53">
        <v>7500.8</v>
      </c>
      <c r="F91" s="61">
        <v>8449.3</v>
      </c>
      <c r="G91" s="22"/>
      <c r="H91" s="50"/>
    </row>
    <row r="92" spans="1:8" s="14" customFormat="1" ht="16.5">
      <c r="A92" s="51"/>
      <c r="B92" s="60" t="s">
        <v>118</v>
      </c>
      <c r="C92" s="53"/>
      <c r="D92" s="63">
        <v>4380.1</v>
      </c>
      <c r="E92" s="53">
        <v>3765.7</v>
      </c>
      <c r="F92" s="63">
        <v>4380.1</v>
      </c>
      <c r="G92" s="22"/>
      <c r="H92" s="50"/>
    </row>
    <row r="93" spans="1:8" s="6" customFormat="1" ht="20.25" customHeight="1">
      <c r="A93" s="56" t="s">
        <v>18</v>
      </c>
      <c r="B93" s="57" t="s">
        <v>93</v>
      </c>
      <c r="C93" s="30">
        <f>SUM(C94:C96)</f>
        <v>2355.7999999999997</v>
      </c>
      <c r="D93" s="30">
        <f>SUM(D94:D96)</f>
        <v>2355.7999999999997</v>
      </c>
      <c r="E93" s="30">
        <f>SUM(E94:E96)</f>
        <v>1151.8</v>
      </c>
      <c r="F93" s="30">
        <f>SUM(F94:F96)</f>
        <v>2332.2</v>
      </c>
      <c r="G93" s="30"/>
      <c r="H93" s="58"/>
    </row>
    <row r="94" spans="1:8" s="14" customFormat="1" ht="17.25">
      <c r="A94" s="46" t="s">
        <v>19</v>
      </c>
      <c r="B94" s="59" t="s">
        <v>119</v>
      </c>
      <c r="C94" s="48">
        <v>36</v>
      </c>
      <c r="D94" s="48">
        <v>36</v>
      </c>
      <c r="E94" s="48">
        <v>30</v>
      </c>
      <c r="F94" s="48">
        <v>36</v>
      </c>
      <c r="G94" s="49"/>
      <c r="H94" s="50"/>
    </row>
    <row r="95" spans="1:8" s="14" customFormat="1" ht="35.25" customHeight="1">
      <c r="A95" s="46" t="s">
        <v>20</v>
      </c>
      <c r="B95" s="59" t="s">
        <v>120</v>
      </c>
      <c r="C95" s="48">
        <v>52.6</v>
      </c>
      <c r="D95" s="48">
        <v>52.6</v>
      </c>
      <c r="E95" s="48">
        <v>21.8</v>
      </c>
      <c r="F95" s="48">
        <v>29</v>
      </c>
      <c r="G95" s="48"/>
      <c r="H95" s="50"/>
    </row>
    <row r="96" spans="1:8" s="14" customFormat="1" ht="30" customHeight="1">
      <c r="A96" s="46" t="s">
        <v>146</v>
      </c>
      <c r="B96" s="59" t="s">
        <v>147</v>
      </c>
      <c r="C96" s="48">
        <v>2267.2</v>
      </c>
      <c r="D96" s="48">
        <v>2267.2</v>
      </c>
      <c r="E96" s="48">
        <v>1100</v>
      </c>
      <c r="F96" s="48">
        <v>2267.2</v>
      </c>
      <c r="G96" s="48"/>
      <c r="H96" s="50"/>
    </row>
    <row r="97" spans="1:8" s="6" customFormat="1" ht="24" customHeight="1">
      <c r="A97" s="56" t="s">
        <v>21</v>
      </c>
      <c r="B97" s="57" t="s">
        <v>94</v>
      </c>
      <c r="C97" s="30">
        <f>SUM(C98)</f>
        <v>0</v>
      </c>
      <c r="D97" s="30">
        <f>SUM(D98)</f>
        <v>80.2</v>
      </c>
      <c r="E97" s="30">
        <f>SUM(E98)</f>
        <v>52</v>
      </c>
      <c r="F97" s="30">
        <f>SUM(F98)</f>
        <v>80.2</v>
      </c>
      <c r="G97" s="22"/>
      <c r="H97" s="58"/>
    </row>
    <row r="98" spans="1:8" s="14" customFormat="1" ht="17.25">
      <c r="A98" s="46" t="s">
        <v>22</v>
      </c>
      <c r="B98" s="59" t="s">
        <v>95</v>
      </c>
      <c r="C98" s="48"/>
      <c r="D98" s="48">
        <v>80.2</v>
      </c>
      <c r="E98" s="48">
        <v>52</v>
      </c>
      <c r="F98" s="48">
        <v>80.2</v>
      </c>
      <c r="G98" s="49"/>
      <c r="H98" s="50"/>
    </row>
    <row r="99" spans="1:8" s="14" customFormat="1" ht="16.5">
      <c r="A99" s="51"/>
      <c r="B99" s="60"/>
      <c r="C99" s="53"/>
      <c r="D99" s="53"/>
      <c r="E99" s="53"/>
      <c r="F99" s="53"/>
      <c r="G99" s="22"/>
      <c r="H99" s="50"/>
    </row>
    <row r="100" spans="1:8" s="6" customFormat="1" ht="24.75" customHeight="1">
      <c r="A100" s="64"/>
      <c r="B100" s="57" t="s">
        <v>122</v>
      </c>
      <c r="C100" s="30"/>
      <c r="D100" s="30"/>
      <c r="E100" s="30"/>
      <c r="F100" s="30">
        <v>3572.9</v>
      </c>
      <c r="G100" s="30"/>
      <c r="H100" s="58"/>
    </row>
    <row r="101" spans="1:8" s="6" customFormat="1" ht="16.5">
      <c r="A101" s="65"/>
      <c r="B101" s="66"/>
      <c r="C101" s="30"/>
      <c r="D101" s="30"/>
      <c r="E101" s="30"/>
      <c r="F101" s="30"/>
      <c r="G101" s="30"/>
      <c r="H101" s="58"/>
    </row>
    <row r="102" spans="1:8" s="6" customFormat="1" ht="27" customHeight="1">
      <c r="A102" s="77" t="s">
        <v>81</v>
      </c>
      <c r="B102" s="78"/>
      <c r="C102" s="30">
        <f>SUM(C4-C42)</f>
        <v>29768.399999999998</v>
      </c>
      <c r="D102" s="30">
        <f>SUM(D4-D42)</f>
        <v>-22263.79999999999</v>
      </c>
      <c r="E102" s="30">
        <f>SUM(E4-E42)</f>
        <v>21440.399999999972</v>
      </c>
      <c r="F102" s="30">
        <f>SUM(F4-F42)</f>
        <v>-17707.699999999997</v>
      </c>
      <c r="G102" s="30"/>
      <c r="H102" s="58"/>
    </row>
    <row r="103" spans="1:8" s="10" customFormat="1" ht="18.75" customHeight="1">
      <c r="A103" s="79"/>
      <c r="B103" s="79"/>
      <c r="C103" s="79"/>
      <c r="D103" s="79"/>
      <c r="E103" s="79"/>
      <c r="F103" s="79"/>
      <c r="G103" s="79"/>
      <c r="H103" s="16"/>
    </row>
    <row r="104" spans="1:8" s="10" customFormat="1" ht="11.25" customHeight="1">
      <c r="A104" s="69"/>
      <c r="B104" s="69"/>
      <c r="C104" s="69"/>
      <c r="D104" s="69"/>
      <c r="E104" s="69"/>
      <c r="F104" s="69"/>
      <c r="G104" s="69"/>
      <c r="H104" s="16"/>
    </row>
    <row r="105" spans="1:8" s="10" customFormat="1" ht="28.5" customHeight="1">
      <c r="A105" s="76" t="s">
        <v>78</v>
      </c>
      <c r="B105" s="76"/>
      <c r="C105" s="76"/>
      <c r="D105" s="76"/>
      <c r="E105" s="76"/>
      <c r="F105" s="76"/>
      <c r="G105" s="68"/>
      <c r="H105" s="16"/>
    </row>
    <row r="106" spans="1:8" ht="16.5">
      <c r="A106" s="67"/>
      <c r="B106" s="70"/>
      <c r="C106" s="70"/>
      <c r="D106" s="70"/>
      <c r="E106" s="70"/>
      <c r="F106" s="68"/>
      <c r="G106" s="68"/>
      <c r="H106" s="16"/>
    </row>
    <row r="107" spans="1:8" ht="16.5">
      <c r="A107" s="67"/>
      <c r="B107" s="70"/>
      <c r="C107" s="70"/>
      <c r="D107" s="70"/>
      <c r="E107" s="70"/>
      <c r="F107" s="68"/>
      <c r="G107" s="68"/>
      <c r="H107" s="16"/>
    </row>
    <row r="108" spans="1:8" ht="16.5">
      <c r="A108" s="67"/>
      <c r="B108" s="70"/>
      <c r="C108" s="70"/>
      <c r="D108" s="70"/>
      <c r="E108" s="70"/>
      <c r="F108" s="68"/>
      <c r="G108" s="68"/>
      <c r="H108" s="16"/>
    </row>
    <row r="109" spans="1:8" ht="16.5">
      <c r="A109" s="67"/>
      <c r="B109" s="70"/>
      <c r="C109" s="70"/>
      <c r="D109" s="70"/>
      <c r="E109" s="70"/>
      <c r="F109" s="68"/>
      <c r="G109" s="68"/>
      <c r="H109" s="16"/>
    </row>
    <row r="110" spans="1:8" ht="16.5">
      <c r="A110" s="67"/>
      <c r="B110" s="70"/>
      <c r="C110" s="70"/>
      <c r="D110" s="70"/>
      <c r="E110" s="70"/>
      <c r="F110" s="68"/>
      <c r="G110" s="68"/>
      <c r="H110" s="16"/>
    </row>
    <row r="111" spans="1:7" ht="18.75">
      <c r="A111" s="8"/>
      <c r="B111" s="9"/>
      <c r="C111" s="9"/>
      <c r="D111" s="9"/>
      <c r="E111" s="9"/>
      <c r="F111" s="7"/>
      <c r="G111" s="7"/>
    </row>
    <row r="112" spans="1:7" ht="18.75">
      <c r="A112" s="8"/>
      <c r="B112" s="9"/>
      <c r="C112" s="9"/>
      <c r="D112" s="9"/>
      <c r="E112" s="9"/>
      <c r="F112" s="7"/>
      <c r="G112" s="7"/>
    </row>
    <row r="113" spans="1:7" ht="18.75">
      <c r="A113" s="8"/>
      <c r="B113" s="9"/>
      <c r="C113" s="9"/>
      <c r="D113" s="9"/>
      <c r="E113" s="9"/>
      <c r="F113" s="7"/>
      <c r="G113" s="7"/>
    </row>
    <row r="114" spans="1:7" ht="18.75">
      <c r="A114" s="8"/>
      <c r="B114" s="9"/>
      <c r="C114" s="9"/>
      <c r="D114" s="9"/>
      <c r="E114" s="9"/>
      <c r="F114" s="7"/>
      <c r="G114" s="7"/>
    </row>
    <row r="115" spans="1:7" ht="18.75">
      <c r="A115" s="8"/>
      <c r="B115" s="9"/>
      <c r="C115" s="9"/>
      <c r="D115" s="9"/>
      <c r="E115" s="9"/>
      <c r="F115" s="7"/>
      <c r="G115" s="7"/>
    </row>
    <row r="116" spans="1:7" ht="18.75">
      <c r="A116" s="8"/>
      <c r="B116" s="9"/>
      <c r="C116" s="9"/>
      <c r="D116" s="9"/>
      <c r="E116" s="9"/>
      <c r="F116" s="7"/>
      <c r="G116" s="7"/>
    </row>
    <row r="117" spans="1:7" ht="18.75">
      <c r="A117" s="8"/>
      <c r="B117" s="9"/>
      <c r="C117" s="9"/>
      <c r="D117" s="9"/>
      <c r="E117" s="9"/>
      <c r="F117" s="7"/>
      <c r="G117" s="7"/>
    </row>
    <row r="118" spans="1:7" ht="18.75">
      <c r="A118" s="8"/>
      <c r="B118" s="9"/>
      <c r="C118" s="9"/>
      <c r="D118" s="9"/>
      <c r="E118" s="9"/>
      <c r="F118" s="7"/>
      <c r="G118" s="7"/>
    </row>
    <row r="119" spans="1:7" ht="18.75">
      <c r="A119" s="8"/>
      <c r="B119" s="9"/>
      <c r="C119" s="9"/>
      <c r="D119" s="9"/>
      <c r="E119" s="9"/>
      <c r="F119" s="7"/>
      <c r="G119" s="7"/>
    </row>
    <row r="120" spans="1:7" ht="18.75">
      <c r="A120" s="8"/>
      <c r="B120" s="9"/>
      <c r="C120" s="9"/>
      <c r="D120" s="9"/>
      <c r="E120" s="9"/>
      <c r="F120" s="7"/>
      <c r="G120" s="7"/>
    </row>
    <row r="121" spans="1:7" ht="18.75">
      <c r="A121" s="8"/>
      <c r="B121" s="9"/>
      <c r="C121" s="9"/>
      <c r="D121" s="9"/>
      <c r="E121" s="9"/>
      <c r="F121" s="7"/>
      <c r="G121" s="7"/>
    </row>
    <row r="122" spans="1:7" ht="18.75">
      <c r="A122" s="8"/>
      <c r="B122" s="9"/>
      <c r="C122" s="9"/>
      <c r="D122" s="9"/>
      <c r="E122" s="9"/>
      <c r="F122" s="7"/>
      <c r="G122" s="7"/>
    </row>
    <row r="123" spans="1:7" ht="18.75">
      <c r="A123" s="8"/>
      <c r="B123" s="9"/>
      <c r="C123" s="9"/>
      <c r="D123" s="9"/>
      <c r="E123" s="9"/>
      <c r="F123" s="7"/>
      <c r="G123" s="7"/>
    </row>
    <row r="124" spans="1:7" ht="18.75">
      <c r="A124" s="8"/>
      <c r="B124" s="9"/>
      <c r="C124" s="9"/>
      <c r="D124" s="9"/>
      <c r="E124" s="9"/>
      <c r="F124" s="7"/>
      <c r="G124" s="7"/>
    </row>
    <row r="125" spans="1:7" ht="18.75">
      <c r="A125" s="8"/>
      <c r="B125" s="9"/>
      <c r="C125" s="9"/>
      <c r="D125" s="9"/>
      <c r="E125" s="9"/>
      <c r="F125" s="7"/>
      <c r="G125" s="7"/>
    </row>
    <row r="126" spans="1:7" ht="18.75">
      <c r="A126" s="8"/>
      <c r="B126" s="9"/>
      <c r="C126" s="9"/>
      <c r="D126" s="9"/>
      <c r="E126" s="9"/>
      <c r="F126" s="7"/>
      <c r="G126" s="7"/>
    </row>
    <row r="127" spans="1:7" ht="18.75">
      <c r="A127" s="8"/>
      <c r="B127" s="9"/>
      <c r="C127" s="9"/>
      <c r="D127" s="9"/>
      <c r="E127" s="9"/>
      <c r="F127" s="7"/>
      <c r="G127" s="7"/>
    </row>
    <row r="128" spans="1:7" ht="18.75">
      <c r="A128" s="8"/>
      <c r="B128" s="9"/>
      <c r="C128" s="9"/>
      <c r="D128" s="9"/>
      <c r="E128" s="9"/>
      <c r="F128" s="7"/>
      <c r="G128" s="7"/>
    </row>
    <row r="129" spans="1:7" ht="18.75">
      <c r="A129" s="8"/>
      <c r="B129" s="9"/>
      <c r="C129" s="9"/>
      <c r="D129" s="9"/>
      <c r="E129" s="9"/>
      <c r="F129" s="7"/>
      <c r="G129" s="7"/>
    </row>
    <row r="130" spans="1:7" ht="18.75">
      <c r="A130" s="8"/>
      <c r="B130" s="9"/>
      <c r="C130" s="9"/>
      <c r="D130" s="9"/>
      <c r="E130" s="9"/>
      <c r="F130" s="7"/>
      <c r="G130" s="7"/>
    </row>
    <row r="131" spans="1:7" ht="18.75">
      <c r="A131" s="8"/>
      <c r="B131" s="9"/>
      <c r="C131" s="9"/>
      <c r="D131" s="9"/>
      <c r="E131" s="9"/>
      <c r="F131" s="7"/>
      <c r="G131" s="7"/>
    </row>
    <row r="132" spans="1:7" ht="18.75">
      <c r="A132" s="8"/>
      <c r="B132" s="9"/>
      <c r="C132" s="9"/>
      <c r="D132" s="9"/>
      <c r="E132" s="9"/>
      <c r="F132" s="7"/>
      <c r="G132" s="7"/>
    </row>
    <row r="133" spans="1:7" ht="18.75">
      <c r="A133" s="8"/>
      <c r="B133" s="9"/>
      <c r="C133" s="9"/>
      <c r="D133" s="9"/>
      <c r="E133" s="9"/>
      <c r="F133" s="7"/>
      <c r="G133" s="7"/>
    </row>
    <row r="134" spans="1:7" ht="18.75">
      <c r="A134" s="8"/>
      <c r="B134" s="9"/>
      <c r="C134" s="9"/>
      <c r="D134" s="9"/>
      <c r="E134" s="9"/>
      <c r="F134" s="7"/>
      <c r="G134" s="7"/>
    </row>
  </sheetData>
  <sheetProtection/>
  <mergeCells count="11">
    <mergeCell ref="A1:G1"/>
    <mergeCell ref="A105:F105"/>
    <mergeCell ref="A102:B102"/>
    <mergeCell ref="F2:F3"/>
    <mergeCell ref="G2:G3"/>
    <mergeCell ref="A103:G103"/>
    <mergeCell ref="E2:E3"/>
    <mergeCell ref="C2:C3"/>
    <mergeCell ref="A2:A3"/>
    <mergeCell ref="B2:B3"/>
    <mergeCell ref="D2:D3"/>
  </mergeCells>
  <printOptions/>
  <pageMargins left="0.7874015748031497" right="0.5905511811023623" top="0.31496062992125984" bottom="0.3937007874015748" header="0" footer="0"/>
  <pageSetup fitToHeight="0" horizontalDpi="600" verticalDpi="600" orientation="portrait" pageOrder="overThenDown" paperSize="9" scale="65" r:id="rId2"/>
  <headerFooter alignWithMargins="0">
    <oddFooter>&amp;R&amp;D стр.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Сергей</cp:lastModifiedBy>
  <cp:lastPrinted>2014-11-14T19:24:29Z</cp:lastPrinted>
  <dcterms:created xsi:type="dcterms:W3CDTF">1999-06-18T11:49:53Z</dcterms:created>
  <dcterms:modified xsi:type="dcterms:W3CDTF">2014-11-14T19:26:04Z</dcterms:modified>
  <cp:category/>
  <cp:version/>
  <cp:contentType/>
  <cp:contentStatus/>
</cp:coreProperties>
</file>