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<sst xmlns="http://schemas.openxmlformats.org/spreadsheetml/2006/main" count="56" uniqueCount="56">
  <si>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НАЛОГОВЫЕ И НЕНАЛОГОВЫЕ ДОХОДЫ</t>
  </si>
  <si>
    <t>БЕЗВОЗМЕЗДНЫЕ ПОСТУПЛЕНИЯ</t>
  </si>
  <si>
    <t>Субсидии бюджетам бюджетной системы Российской Федерации (межбюджетные субсидии)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</si>
  <si>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</si>
  <si>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</si>
  <si>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Наименование</t>
  </si>
  <si>
    <t>Код доходов</t>
  </si>
  <si>
    <t>000 1 00 00000 00 0000 000</t>
  </si>
  <si>
    <t>000 2 00 00000 00 0000 000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</si>
  <si>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</si>
  <si>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</si>
  <si>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000 1 01 02000 00 0000 000</t>
  </si>
  <si>
    <t>000 1 03 02000 00 0000 000</t>
  </si>
  <si>
    <t xml:space="preserve">000 1 06 05000 00 0000 000
</t>
  </si>
  <si>
    <t>Проект 
на 2020 год</t>
  </si>
  <si>
    <t>ИТОГО ДОХОДОВ:</t>
  </si>
  <si>
    <t>Налог на имущество физически лиц</t>
  </si>
  <si>
    <t>000 1 06 01030 00 0000 000</t>
  </si>
  <si>
    <t>Земельный налог с организаций</t>
  </si>
  <si>
    <t xml:space="preserve">000 1 06 06030 00 0000 000
</t>
  </si>
  <si>
    <t>Земельный налог с физических лиц</t>
  </si>
  <si>
    <t>Доходы, получаемые в виде арендной платы за земельные участки</t>
  </si>
  <si>
    <t>000 1 11 05013 00 0000 000</t>
  </si>
  <si>
    <t>Доходы от сдачи в аренду имущества, составляющего казну городских поселений</t>
  </si>
  <si>
    <t>000 1 11 05075 00 0000 000</t>
  </si>
  <si>
    <t>Прочие поступления от использования имущества</t>
  </si>
  <si>
    <t xml:space="preserve">000 1 11 09045 00 0000 000
</t>
  </si>
  <si>
    <t xml:space="preserve">000 1 14 02000 00 0000 000
</t>
  </si>
  <si>
    <t xml:space="preserve">Доходы от продажи земельных участков, находящихся в муниципальной собственности </t>
  </si>
  <si>
    <t>Доходы от реализации имущества, находящегося в муниципальной собственности</t>
  </si>
  <si>
    <t xml:space="preserve">000 1 14 06000 00 0000 000
</t>
  </si>
  <si>
    <t>Прочие неналоговые доходы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</si>
  <si>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</si>
  <si>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ВОЗВРАТ ОСТАТКОВ СУБ, СБВ И ИНЫХ МЕЖБЮДЖЕТНЫХ ТРАНСФЕРТОВ, ИМЕЮЩИХ ЦЕЛЕВОЕ НАЗНАЧЕНИЕ, ПРОШЛЫХ ЛЕТ </t>
  </si>
  <si>
    <t>000 2 19 00000 00 0000 000</t>
  </si>
  <si>
    <t>092 2 19 05000 13 0000 151</t>
  </si>
  <si>
    <t>000 1 05 03000 01 0000 000</t>
  </si>
  <si>
    <t>Единый сельскохозяйственный налог</t>
  </si>
  <si>
    <t>Проект 
на 2021 год</t>
  </si>
  <si>
    <t>000 1 17 05000 00 0000 000</t>
  </si>
  <si>
    <t>руб.</t>
  </si>
  <si>
    <t>Доходы бюджета Пучежского городского поселения по видам доходов на 2020 год и на плановый период 2021 и 2022 годов в сравнении с исполнением за 2018 год и ожидаемым исполнением за 2019 год</t>
  </si>
  <si>
    <t>Исполнено 
за 2018 год</t>
  </si>
  <si>
    <t>Ожидаемое исполнение за 2019 год</t>
  </si>
  <si>
    <t xml:space="preserve">2020 год к исполнению 
за 2018 год </t>
  </si>
  <si>
    <t xml:space="preserve">2020 год к ожидаемому исполнению 
за 2019 год </t>
  </si>
  <si>
    <t xml:space="preserve">2021 год к исполнению 
за 2018 год </t>
  </si>
  <si>
    <t xml:space="preserve">2021 год к ожидаемому исполнению 
за 2019 год </t>
  </si>
  <si>
    <t>Проект 
на 2022 год</t>
  </si>
  <si>
    <t xml:space="preserve">2022 год к исполнению 
за 2018 год </t>
  </si>
  <si>
    <t xml:space="preserve">2022 год к ожидаемому исполнению 
за 2019 год </t>
  </si>
  <si>
    <t>Прочие безвозмездные поступления в бюджеты городских поселений</t>
  </si>
  <si>
    <t>000 2 02 10000 00 0000 150</t>
  </si>
  <si>
    <t>000 2 02 20000 00 0000 150</t>
  </si>
  <si>
    <t>000 2 02 30000 00 0000 150</t>
  </si>
  <si>
    <t>000 2 07 00000 00 0000 150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</si>
</sst>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##\ ###\ ###\ ###\ ##0.00"/>
    <numFmt numFmtId="177" formatCode="0.00000"/>
    <numFmt numFmtId="178" formatCode="0.0000"/>
    <numFmt numFmtId="179" formatCode="0.000"/>
    <numFmt numFmtId="180" formatCode="0.0"/>
    <numFmt numFmtId="181" formatCode="##\ ###\ ###\ ###\ ##0.00"/>
    <numFmt numFmtId="182" formatCode="#\ ###\ ###\ ###\ ##0.00"/>
    <numFmt numFmtId="183" formatCode="0.000000"/>
    <numFmt numFmtId="184" formatCode="0.000%"/>
    <numFmt numFmtId="185" formatCode="0.0%"/>
    <numFmt numFmtId="186" formatCode="#,##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1" fillId="24" borderId="10" xfId="0" applyFont="1" applyFill="1" applyBorder="1" applyAlignment="1">
      <alignment horizontal="center" wrapText="1"/>
    </xf>
    <xf numFmtId="0" fontId="21" fillId="24" borderId="10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0" fontId="0" fillId="24" borderId="0" xfId="0" applyFill="1" applyAlignment="1">
      <alignment/>
    </xf>
    <xf numFmtId="0" fontId="22" fillId="24" borderId="10" xfId="0" applyFont="1" applyFill="1" applyBorder="1" applyAlignment="1">
      <alignment horizontal="justify" vertical="center" wrapText="1"/>
    </xf>
    <xf numFmtId="0" fontId="22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justify" vertical="center" wrapText="1"/>
    </xf>
    <xf numFmtId="0" fontId="20" fillId="24" borderId="10" xfId="0" applyFont="1" applyFill="1" applyBorder="1" applyAlignment="1">
      <alignment horizontal="center" vertical="center"/>
    </xf>
    <xf numFmtId="0" fontId="23" fillId="24" borderId="0" xfId="0" applyNumberFormat="1" applyFont="1" applyFill="1" applyBorder="1" applyAlignment="1">
      <alignment horizontal="center" vertical="center" wrapText="1"/>
    </xf>
    <xf numFmtId="0" fontId="23" fillId="24" borderId="0" xfId="0" applyNumberFormat="1" applyFont="1" applyFill="1" applyBorder="1" applyAlignment="1">
      <alignment horizontal="center" vertical="center" wrapText="1"/>
    </xf>
    <xf numFmtId="0" fontId="23" fillId="24" borderId="10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185" fontId="22" fillId="0" borderId="10" xfId="0" applyNumberFormat="1" applyFont="1" applyBorder="1" applyAlignment="1">
      <alignment horizontal="right" vertical="center"/>
    </xf>
    <xf numFmtId="0" fontId="23" fillId="24" borderId="0" xfId="0" applyNumberFormat="1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justify" vertical="center" wrapText="1"/>
    </xf>
    <xf numFmtId="0" fontId="22" fillId="0" borderId="10" xfId="0" applyFont="1" applyBorder="1" applyAlignment="1">
      <alignment horizontal="center" vertical="center"/>
    </xf>
    <xf numFmtId="0" fontId="23" fillId="24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3" fillId="24" borderId="12" xfId="0" applyNumberFormat="1" applyFont="1" applyFill="1" applyBorder="1" applyAlignment="1">
      <alignment horizontal="right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center" vertical="center" wrapText="1"/>
    </xf>
    <xf numFmtId="185" fontId="20" fillId="0" borderId="10" xfId="0" applyNumberFormat="1" applyFont="1" applyBorder="1" applyAlignment="1">
      <alignment horizontal="right" vertical="center"/>
    </xf>
    <xf numFmtId="0" fontId="22" fillId="24" borderId="10" xfId="0" applyFont="1" applyFill="1" applyBorder="1" applyAlignment="1">
      <alignment horizontal="left" vertical="center" wrapText="1"/>
    </xf>
    <xf numFmtId="0" fontId="25" fillId="0" borderId="0" xfId="0" applyFont="1" applyAlignment="1">
      <alignment/>
    </xf>
    <xf numFmtId="0" fontId="25" fillId="24" borderId="0" xfId="0" applyFont="1" applyFill="1" applyAlignment="1">
      <alignment/>
    </xf>
    <xf numFmtId="186" fontId="0" fillId="0" borderId="0" xfId="0" applyNumberFormat="1" applyAlignment="1">
      <alignment/>
    </xf>
    <xf numFmtId="4" fontId="22" fillId="0" borderId="10" xfId="0" applyNumberFormat="1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/>
    </xf>
    <xf numFmtId="4" fontId="22" fillId="24" borderId="10" xfId="0" applyNumberFormat="1" applyFont="1" applyFill="1" applyBorder="1" applyAlignment="1">
      <alignment horizontal="center" vertical="center"/>
    </xf>
    <xf numFmtId="4" fontId="20" fillId="24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/>
    </xf>
    <xf numFmtId="0" fontId="22" fillId="24" borderId="0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tabSelected="1" zoomScale="80" zoomScaleNormal="80" zoomScalePageLayoutView="0" workbookViewId="0" topLeftCell="A10">
      <selection activeCell="D23" sqref="D23"/>
    </sheetView>
  </sheetViews>
  <sheetFormatPr defaultColWidth="9.00390625" defaultRowHeight="12.75"/>
  <cols>
    <col min="1" max="1" width="50.125" style="0" customWidth="1"/>
    <col min="2" max="2" width="37.75390625" style="0" customWidth="1"/>
    <col min="3" max="3" width="19.75390625" style="0" customWidth="1"/>
    <col min="4" max="4" width="19.625" style="0" customWidth="1"/>
    <col min="5" max="5" width="20.00390625" style="3" customWidth="1"/>
    <col min="6" max="7" width="17.75390625" style="3" customWidth="1"/>
    <col min="8" max="8" width="18.875" style="3" customWidth="1"/>
    <col min="9" max="10" width="17.75390625" style="3" customWidth="1"/>
    <col min="11" max="11" width="18.625" style="3" customWidth="1"/>
    <col min="12" max="13" width="17.75390625" style="0" customWidth="1"/>
    <col min="14" max="14" width="19.75390625" style="0" customWidth="1"/>
    <col min="15" max="15" width="20.25390625" style="0" customWidth="1"/>
    <col min="16" max="16" width="19.75390625" style="0" customWidth="1"/>
    <col min="18" max="18" width="17.00390625" style="0" customWidth="1"/>
    <col min="19" max="19" width="16.00390625" style="0" customWidth="1"/>
    <col min="20" max="20" width="17.125" style="0" customWidth="1"/>
    <col min="21" max="21" width="16.75390625" style="0" customWidth="1"/>
    <col min="22" max="22" width="16.125" style="0" customWidth="1"/>
    <col min="23" max="23" width="17.875" style="0" customWidth="1"/>
    <col min="25" max="25" width="17.875" style="0" customWidth="1"/>
    <col min="26" max="26" width="20.625" style="0" customWidth="1"/>
    <col min="27" max="27" width="18.875" style="0" customWidth="1"/>
    <col min="28" max="28" width="16.375" style="0" customWidth="1"/>
    <col min="29" max="29" width="16.75390625" style="0" customWidth="1"/>
  </cols>
  <sheetData>
    <row r="1" spans="1:13" ht="37.5" customHeight="1">
      <c r="A1" s="39" t="s">
        <v>41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7.25" customHeight="1">
      <c r="A2" s="9"/>
      <c r="B2" s="9"/>
      <c r="C2" s="10"/>
      <c r="D2" s="10"/>
      <c r="E2" s="9"/>
      <c r="F2" s="10"/>
      <c r="G2" s="10"/>
      <c r="H2" s="9"/>
      <c r="I2" s="10"/>
      <c r="J2" s="10"/>
      <c r="K2" s="9"/>
      <c r="L2" s="9"/>
      <c r="M2" s="14" t="s">
        <v>40</v>
      </c>
    </row>
    <row r="3" spans="1:13" ht="83.25" customHeight="1">
      <c r="A3" s="21" t="s">
        <v>5</v>
      </c>
      <c r="B3" s="11" t="s">
        <v>6</v>
      </c>
      <c r="C3" s="12" t="s">
        <v>42</v>
      </c>
      <c r="D3" s="12" t="s">
        <v>43</v>
      </c>
      <c r="E3" s="12" t="s">
        <v>14</v>
      </c>
      <c r="F3" s="15" t="s">
        <v>44</v>
      </c>
      <c r="G3" s="15" t="s">
        <v>45</v>
      </c>
      <c r="H3" s="12" t="s">
        <v>38</v>
      </c>
      <c r="I3" s="15" t="s">
        <v>46</v>
      </c>
      <c r="J3" s="15" t="s">
        <v>47</v>
      </c>
      <c r="K3" s="12" t="s">
        <v>48</v>
      </c>
      <c r="L3" s="15" t="s">
        <v>49</v>
      </c>
      <c r="M3" s="15" t="s">
        <v>50</v>
      </c>
    </row>
    <row r="4" spans="1:13" ht="15.75">
      <c r="A4" s="1">
        <v>1</v>
      </c>
      <c r="B4" s="2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</row>
    <row r="5" spans="1:13" ht="17.2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24"/>
    </row>
    <row r="6" spans="1:13" ht="37.5">
      <c r="A6" s="19" t="s">
        <v>0</v>
      </c>
      <c r="B6" s="20" t="s">
        <v>7</v>
      </c>
      <c r="C6" s="33">
        <f>SUM(C7:C18)</f>
        <v>37236573.18999999</v>
      </c>
      <c r="D6" s="33">
        <f>SUM(D7:D18)</f>
        <v>38169605.42999999</v>
      </c>
      <c r="E6" s="33">
        <f>SUM(E7:E18)</f>
        <v>38474581.94</v>
      </c>
      <c r="F6" s="13">
        <f>E6/C6</f>
        <v>1.033247118194337</v>
      </c>
      <c r="G6" s="13">
        <f>E6/D6</f>
        <v>1.0079900356989362</v>
      </c>
      <c r="H6" s="33">
        <f>SUM(H7:H18)</f>
        <v>39219181.94</v>
      </c>
      <c r="I6" s="13">
        <f>H6/C6</f>
        <v>1.0532435876922328</v>
      </c>
      <c r="J6" s="13">
        <f>H6/D6</f>
        <v>1.027497703949936</v>
      </c>
      <c r="K6" s="33">
        <f>SUM(K7:K18)</f>
        <v>39739581.94</v>
      </c>
      <c r="L6" s="13">
        <f>K6/C6</f>
        <v>1.0672190949803135</v>
      </c>
      <c r="M6" s="13">
        <f>K6/D6</f>
        <v>1.041131588663635</v>
      </c>
    </row>
    <row r="7" spans="1:13" ht="18.75">
      <c r="A7" s="25" t="s">
        <v>3</v>
      </c>
      <c r="B7" s="16" t="s">
        <v>11</v>
      </c>
      <c r="C7" s="34">
        <v>31446134.16</v>
      </c>
      <c r="D7" s="34">
        <v>32236242.2</v>
      </c>
      <c r="E7" s="34">
        <v>32665500</v>
      </c>
      <c r="F7" s="28">
        <f aca="true" t="shared" si="0" ref="F7:F26">E7/C7</f>
        <v>1.0387763352339523</v>
      </c>
      <c r="G7" s="28">
        <f aca="true" t="shared" si="1" ref="G7:G26">E7/D7</f>
        <v>1.013315999964785</v>
      </c>
      <c r="H7" s="34">
        <v>33344100</v>
      </c>
      <c r="I7" s="28">
        <f aca="true" t="shared" si="2" ref="I7:I17">H7/C7</f>
        <v>1.0603560943403416</v>
      </c>
      <c r="J7" s="28">
        <f aca="true" t="shared" si="3" ref="J7:J15">H7/D7</f>
        <v>1.034366840685916</v>
      </c>
      <c r="K7" s="34">
        <v>33799000</v>
      </c>
      <c r="L7" s="28">
        <f aca="true" t="shared" si="4" ref="L7:L17">K7/C7</f>
        <v>1.0748221014395112</v>
      </c>
      <c r="M7" s="28">
        <f aca="true" t="shared" si="5" ref="M7:M15">K7/D7</f>
        <v>1.048478286963609</v>
      </c>
    </row>
    <row r="8" spans="1:13" ht="56.25">
      <c r="A8" s="25" t="s">
        <v>4</v>
      </c>
      <c r="B8" s="16" t="s">
        <v>12</v>
      </c>
      <c r="C8" s="34">
        <v>1428771.72</v>
      </c>
      <c r="D8" s="34">
        <v>1657362.85</v>
      </c>
      <c r="E8" s="34">
        <v>1477081.94</v>
      </c>
      <c r="F8" s="28">
        <f t="shared" si="0"/>
        <v>1.0338124133643967</v>
      </c>
      <c r="G8" s="28">
        <f t="shared" si="1"/>
        <v>0.8912242361411684</v>
      </c>
      <c r="H8" s="34">
        <v>1477081.94</v>
      </c>
      <c r="I8" s="28">
        <f t="shared" si="2"/>
        <v>1.0338124133643967</v>
      </c>
      <c r="J8" s="28">
        <f t="shared" si="3"/>
        <v>0.8912242361411684</v>
      </c>
      <c r="K8" s="34">
        <v>1477081.94</v>
      </c>
      <c r="L8" s="28">
        <f t="shared" si="4"/>
        <v>1.0338124133643967</v>
      </c>
      <c r="M8" s="28">
        <f t="shared" si="5"/>
        <v>0.8912242361411684</v>
      </c>
    </row>
    <row r="9" spans="1:13" ht="18.75">
      <c r="A9" s="25" t="s">
        <v>37</v>
      </c>
      <c r="B9" s="16" t="s">
        <v>36</v>
      </c>
      <c r="C9" s="34">
        <v>7788.5</v>
      </c>
      <c r="D9" s="34">
        <v>1896.01</v>
      </c>
      <c r="E9" s="34">
        <v>0</v>
      </c>
      <c r="F9" s="28">
        <f>E9/C9</f>
        <v>0</v>
      </c>
      <c r="G9" s="28">
        <f>E9/D9</f>
        <v>0</v>
      </c>
      <c r="H9" s="34">
        <v>0</v>
      </c>
      <c r="I9" s="28">
        <f>H9/C9</f>
        <v>0</v>
      </c>
      <c r="J9" s="28">
        <f>H9/D9</f>
        <v>0</v>
      </c>
      <c r="K9" s="34">
        <v>0</v>
      </c>
      <c r="L9" s="28">
        <f>K9/C9</f>
        <v>0</v>
      </c>
      <c r="M9" s="28">
        <f>K9/D9</f>
        <v>0</v>
      </c>
    </row>
    <row r="10" spans="1:13" ht="18.75">
      <c r="A10" s="25" t="s">
        <v>16</v>
      </c>
      <c r="B10" s="16" t="s">
        <v>17</v>
      </c>
      <c r="C10" s="34">
        <v>753498.96</v>
      </c>
      <c r="D10" s="34">
        <v>707606.61</v>
      </c>
      <c r="E10" s="34">
        <v>630000</v>
      </c>
      <c r="F10" s="28">
        <f t="shared" si="0"/>
        <v>0.8360993623667378</v>
      </c>
      <c r="G10" s="28">
        <f t="shared" si="1"/>
        <v>0.890325204847931</v>
      </c>
      <c r="H10" s="34">
        <v>640000</v>
      </c>
      <c r="I10" s="28">
        <f t="shared" si="2"/>
        <v>0.8493707808170035</v>
      </c>
      <c r="J10" s="28">
        <f t="shared" si="3"/>
        <v>0.9044573509566283</v>
      </c>
      <c r="K10" s="34">
        <v>650000</v>
      </c>
      <c r="L10" s="28">
        <f t="shared" si="4"/>
        <v>0.8626421992672691</v>
      </c>
      <c r="M10" s="28">
        <f t="shared" si="5"/>
        <v>0.9185894970653257</v>
      </c>
    </row>
    <row r="11" spans="1:13" ht="17.25" customHeight="1">
      <c r="A11" s="26" t="s">
        <v>18</v>
      </c>
      <c r="B11" s="17" t="s">
        <v>19</v>
      </c>
      <c r="C11" s="34">
        <v>2315699.43</v>
      </c>
      <c r="D11" s="34">
        <v>2125244.76</v>
      </c>
      <c r="E11" s="34">
        <v>2410000</v>
      </c>
      <c r="F11" s="28">
        <f t="shared" si="0"/>
        <v>1.0407222840660284</v>
      </c>
      <c r="G11" s="28">
        <f t="shared" si="1"/>
        <v>1.133987033098249</v>
      </c>
      <c r="H11" s="34">
        <v>2460000</v>
      </c>
      <c r="I11" s="28">
        <f t="shared" si="2"/>
        <v>1.0623140326981035</v>
      </c>
      <c r="J11" s="28">
        <f t="shared" si="3"/>
        <v>1.157513735029748</v>
      </c>
      <c r="K11" s="34">
        <v>2510000</v>
      </c>
      <c r="L11" s="28">
        <f t="shared" si="4"/>
        <v>1.083905781330179</v>
      </c>
      <c r="M11" s="28">
        <f t="shared" si="5"/>
        <v>1.1810404369612468</v>
      </c>
    </row>
    <row r="12" spans="1:13" ht="17.25" customHeight="1">
      <c r="A12" s="26" t="s">
        <v>20</v>
      </c>
      <c r="B12" s="17" t="s">
        <v>13</v>
      </c>
      <c r="C12" s="34">
        <v>488058.83</v>
      </c>
      <c r="D12" s="34">
        <v>588796.92</v>
      </c>
      <c r="E12" s="34">
        <v>560000</v>
      </c>
      <c r="F12" s="28">
        <f t="shared" si="0"/>
        <v>1.1474026604538636</v>
      </c>
      <c r="G12" s="28">
        <f t="shared" si="1"/>
        <v>0.9510919316629577</v>
      </c>
      <c r="H12" s="34">
        <v>565000</v>
      </c>
      <c r="I12" s="28">
        <f t="shared" si="2"/>
        <v>1.157647327065059</v>
      </c>
      <c r="J12" s="28">
        <f t="shared" si="3"/>
        <v>0.9595838239099483</v>
      </c>
      <c r="K12" s="34">
        <v>570000</v>
      </c>
      <c r="L12" s="28">
        <f t="shared" si="4"/>
        <v>1.1678919936762542</v>
      </c>
      <c r="M12" s="28">
        <f t="shared" si="5"/>
        <v>0.9680757161569391</v>
      </c>
    </row>
    <row r="13" spans="1:13" ht="37.5">
      <c r="A13" s="26" t="s">
        <v>21</v>
      </c>
      <c r="B13" s="17" t="s">
        <v>22</v>
      </c>
      <c r="C13" s="34">
        <v>379554.21</v>
      </c>
      <c r="D13" s="34">
        <v>406121.09</v>
      </c>
      <c r="E13" s="34">
        <v>400000</v>
      </c>
      <c r="F13" s="28">
        <f t="shared" si="0"/>
        <v>1.0538679046663715</v>
      </c>
      <c r="G13" s="28">
        <f t="shared" si="1"/>
        <v>0.9849279189120663</v>
      </c>
      <c r="H13" s="34">
        <v>400000</v>
      </c>
      <c r="I13" s="28">
        <f t="shared" si="2"/>
        <v>1.0538679046663715</v>
      </c>
      <c r="J13" s="28">
        <f t="shared" si="3"/>
        <v>0.9849279189120663</v>
      </c>
      <c r="K13" s="34">
        <v>400000</v>
      </c>
      <c r="L13" s="28">
        <f t="shared" si="4"/>
        <v>1.0538679046663715</v>
      </c>
      <c r="M13" s="28">
        <f t="shared" si="5"/>
        <v>0.9849279189120663</v>
      </c>
    </row>
    <row r="14" spans="1:13" ht="38.25" customHeight="1">
      <c r="A14" s="26" t="s">
        <v>23</v>
      </c>
      <c r="B14" s="17" t="s">
        <v>24</v>
      </c>
      <c r="C14" s="34">
        <v>171154.8</v>
      </c>
      <c r="D14" s="34">
        <v>171154.8</v>
      </c>
      <c r="E14" s="34">
        <v>172000</v>
      </c>
      <c r="F14" s="28">
        <f t="shared" si="0"/>
        <v>1.0049382196701466</v>
      </c>
      <c r="G14" s="28">
        <f t="shared" si="1"/>
        <v>1.0049382196701466</v>
      </c>
      <c r="H14" s="34">
        <v>173000</v>
      </c>
      <c r="I14" s="28">
        <f t="shared" si="2"/>
        <v>1.0107808837379963</v>
      </c>
      <c r="J14" s="28">
        <f t="shared" si="3"/>
        <v>1.0107808837379963</v>
      </c>
      <c r="K14" s="34">
        <v>173500</v>
      </c>
      <c r="L14" s="28">
        <f t="shared" si="4"/>
        <v>1.013702215771921</v>
      </c>
      <c r="M14" s="28">
        <f t="shared" si="5"/>
        <v>1.013702215771921</v>
      </c>
    </row>
    <row r="15" spans="1:13" ht="37.5">
      <c r="A15" s="26" t="s">
        <v>25</v>
      </c>
      <c r="B15" s="18" t="s">
        <v>26</v>
      </c>
      <c r="C15" s="34">
        <v>223861.79</v>
      </c>
      <c r="D15" s="34">
        <v>181415.04</v>
      </c>
      <c r="E15" s="34">
        <v>150000</v>
      </c>
      <c r="F15" s="28">
        <f t="shared" si="0"/>
        <v>0.6700562878551092</v>
      </c>
      <c r="G15" s="28">
        <f t="shared" si="1"/>
        <v>0.8268333209859557</v>
      </c>
      <c r="H15" s="34">
        <v>150000</v>
      </c>
      <c r="I15" s="28">
        <f t="shared" si="2"/>
        <v>0.6700562878551092</v>
      </c>
      <c r="J15" s="28">
        <f t="shared" si="3"/>
        <v>0.8268333209859557</v>
      </c>
      <c r="K15" s="34">
        <v>150000</v>
      </c>
      <c r="L15" s="28">
        <f t="shared" si="4"/>
        <v>0.6700562878551092</v>
      </c>
      <c r="M15" s="28">
        <f t="shared" si="5"/>
        <v>0.8268333209859557</v>
      </c>
    </row>
    <row r="16" spans="1:13" ht="56.25">
      <c r="A16" s="26" t="s">
        <v>29</v>
      </c>
      <c r="B16" s="18" t="s">
        <v>27</v>
      </c>
      <c r="C16" s="34">
        <v>0</v>
      </c>
      <c r="D16" s="34">
        <v>0</v>
      </c>
      <c r="E16" s="34">
        <v>0</v>
      </c>
      <c r="F16" s="28">
        <v>0</v>
      </c>
      <c r="G16" s="28">
        <v>0</v>
      </c>
      <c r="H16" s="34">
        <v>0</v>
      </c>
      <c r="I16" s="28">
        <v>0</v>
      </c>
      <c r="J16" s="28">
        <v>0</v>
      </c>
      <c r="K16" s="34">
        <v>0</v>
      </c>
      <c r="L16" s="28">
        <v>0</v>
      </c>
      <c r="M16" s="28">
        <v>0</v>
      </c>
    </row>
    <row r="17" spans="1:13" s="22" customFormat="1" ht="56.25">
      <c r="A17" s="26" t="s">
        <v>28</v>
      </c>
      <c r="B17" s="18" t="s">
        <v>30</v>
      </c>
      <c r="C17" s="34">
        <v>19078.24</v>
      </c>
      <c r="D17" s="34">
        <v>93765.15</v>
      </c>
      <c r="E17" s="34">
        <v>10000</v>
      </c>
      <c r="F17" s="28">
        <f t="shared" si="0"/>
        <v>0.5241573646206358</v>
      </c>
      <c r="G17" s="28">
        <f t="shared" si="1"/>
        <v>0.10664943211843633</v>
      </c>
      <c r="H17" s="34">
        <v>10000</v>
      </c>
      <c r="I17" s="28">
        <f t="shared" si="2"/>
        <v>0.5241573646206358</v>
      </c>
      <c r="J17" s="28">
        <f>H17/D17</f>
        <v>0.10664943211843633</v>
      </c>
      <c r="K17" s="34">
        <v>10000</v>
      </c>
      <c r="L17" s="28">
        <f t="shared" si="4"/>
        <v>0.5241573646206358</v>
      </c>
      <c r="M17" s="28">
        <f>K17/D17</f>
        <v>0.10664943211843633</v>
      </c>
    </row>
    <row r="18" spans="1:13" s="22" customFormat="1" ht="24.75" customHeight="1">
      <c r="A18" s="26" t="s">
        <v>31</v>
      </c>
      <c r="B18" s="27" t="s">
        <v>39</v>
      </c>
      <c r="C18" s="34">
        <v>2972.55</v>
      </c>
      <c r="D18" s="34">
        <v>0</v>
      </c>
      <c r="E18" s="34">
        <v>0</v>
      </c>
      <c r="F18" s="28">
        <f t="shared" si="0"/>
        <v>0</v>
      </c>
      <c r="G18" s="28">
        <v>0</v>
      </c>
      <c r="H18" s="34">
        <v>0</v>
      </c>
      <c r="I18" s="28">
        <v>0</v>
      </c>
      <c r="J18" s="28">
        <v>0</v>
      </c>
      <c r="K18" s="34">
        <v>0</v>
      </c>
      <c r="L18" s="28">
        <v>0</v>
      </c>
      <c r="M18" s="28">
        <v>0</v>
      </c>
    </row>
    <row r="19" spans="1:22" s="4" customFormat="1" ht="18.75">
      <c r="A19" s="5" t="s">
        <v>1</v>
      </c>
      <c r="B19" s="6" t="s">
        <v>8</v>
      </c>
      <c r="C19" s="35">
        <f>SUM(C20:C22)</f>
        <v>12165560</v>
      </c>
      <c r="D19" s="35">
        <f>SUM(D20:D23)</f>
        <v>16971015.16</v>
      </c>
      <c r="E19" s="35">
        <f>SUM(E20:E22)</f>
        <v>7596579</v>
      </c>
      <c r="F19" s="13">
        <f t="shared" si="0"/>
        <v>0.6244331539197538</v>
      </c>
      <c r="G19" s="13">
        <f t="shared" si="1"/>
        <v>0.44762077744794143</v>
      </c>
      <c r="H19" s="35">
        <f>SUM(H20:H22)</f>
        <v>7596742</v>
      </c>
      <c r="I19" s="13">
        <f>H19/C19</f>
        <v>0.6244465523987387</v>
      </c>
      <c r="J19" s="13">
        <f>H19/D19</f>
        <v>0.447630382059007</v>
      </c>
      <c r="K19" s="35">
        <f>SUM(K20:K22)</f>
        <v>7593350</v>
      </c>
      <c r="L19" s="13">
        <f>K19/C19</f>
        <v>0.6241677325170399</v>
      </c>
      <c r="M19" s="13">
        <f>K19/D19</f>
        <v>0.44743051187045196</v>
      </c>
      <c r="N19"/>
      <c r="O19"/>
      <c r="P19"/>
      <c r="Q19"/>
      <c r="R19"/>
      <c r="S19"/>
      <c r="T19"/>
      <c r="U19"/>
      <c r="V19"/>
    </row>
    <row r="20" spans="1:22" s="4" customFormat="1" ht="37.5">
      <c r="A20" s="7" t="s">
        <v>9</v>
      </c>
      <c r="B20" s="8" t="s">
        <v>52</v>
      </c>
      <c r="C20" s="36">
        <v>8959800</v>
      </c>
      <c r="D20" s="37">
        <v>9227700</v>
      </c>
      <c r="E20" s="36">
        <v>7392800</v>
      </c>
      <c r="F20" s="28">
        <f t="shared" si="0"/>
        <v>0.8251077032969486</v>
      </c>
      <c r="G20" s="28">
        <f t="shared" si="1"/>
        <v>0.8011530500558103</v>
      </c>
      <c r="H20" s="36">
        <v>7392800</v>
      </c>
      <c r="I20" s="28">
        <f>H20/C20</f>
        <v>0.8251077032969486</v>
      </c>
      <c r="J20" s="28">
        <f>H20/D20</f>
        <v>0.8011530500558103</v>
      </c>
      <c r="K20" s="36">
        <v>7392800</v>
      </c>
      <c r="L20" s="28">
        <f>K20/C20</f>
        <v>0.8251077032969486</v>
      </c>
      <c r="M20" s="28">
        <f>K20/D20</f>
        <v>0.8011530500558103</v>
      </c>
      <c r="N20"/>
      <c r="O20"/>
      <c r="P20"/>
      <c r="Q20"/>
      <c r="R20"/>
      <c r="S20"/>
      <c r="T20"/>
      <c r="U20"/>
      <c r="V20"/>
    </row>
    <row r="21" spans="1:22" s="4" customFormat="1" ht="56.25">
      <c r="A21" s="7" t="s">
        <v>2</v>
      </c>
      <c r="B21" s="8" t="s">
        <v>53</v>
      </c>
      <c r="C21" s="36">
        <v>3000000</v>
      </c>
      <c r="D21" s="37">
        <v>5711167.16</v>
      </c>
      <c r="E21" s="36">
        <v>0</v>
      </c>
      <c r="F21" s="28">
        <f t="shared" si="0"/>
        <v>0</v>
      </c>
      <c r="G21" s="28">
        <f t="shared" si="1"/>
        <v>0</v>
      </c>
      <c r="H21" s="36">
        <v>0</v>
      </c>
      <c r="I21" s="28">
        <v>0</v>
      </c>
      <c r="J21" s="28">
        <v>0</v>
      </c>
      <c r="K21" s="36">
        <v>0</v>
      </c>
      <c r="L21" s="28">
        <v>0</v>
      </c>
      <c r="M21" s="28">
        <v>0</v>
      </c>
      <c r="N21"/>
      <c r="O21"/>
      <c r="P21"/>
      <c r="Q21"/>
      <c r="R21"/>
      <c r="S21"/>
      <c r="T21"/>
      <c r="U21"/>
      <c r="V21"/>
    </row>
    <row r="22" spans="1:22" s="4" customFormat="1" ht="37.5">
      <c r="A22" s="7" t="s">
        <v>10</v>
      </c>
      <c r="B22" s="8" t="s">
        <v>54</v>
      </c>
      <c r="C22" s="36">
        <v>205760</v>
      </c>
      <c r="D22" s="37">
        <v>203951</v>
      </c>
      <c r="E22" s="36">
        <v>203779</v>
      </c>
      <c r="F22" s="28">
        <f t="shared" si="0"/>
        <v>0.9903722783825817</v>
      </c>
      <c r="G22" s="28">
        <f t="shared" si="1"/>
        <v>0.9991566601781801</v>
      </c>
      <c r="H22" s="36">
        <v>203942</v>
      </c>
      <c r="I22" s="28">
        <f>H22/C22</f>
        <v>0.9911644634525661</v>
      </c>
      <c r="J22" s="28">
        <f>H22/D22</f>
        <v>0.9999558717535094</v>
      </c>
      <c r="K22" s="36">
        <v>200550</v>
      </c>
      <c r="L22" s="28">
        <f>K22/C22</f>
        <v>0.9746792379471229</v>
      </c>
      <c r="M22" s="28">
        <f>K22/D22</f>
        <v>0.9833244259650602</v>
      </c>
      <c r="N22"/>
      <c r="O22"/>
      <c r="P22"/>
      <c r="Q22"/>
      <c r="R22"/>
      <c r="S22"/>
      <c r="T22"/>
      <c r="U22"/>
      <c r="V22"/>
    </row>
    <row r="23" spans="1:22" s="4" customFormat="1" ht="37.5">
      <c r="A23" s="7" t="s">
        <v>51</v>
      </c>
      <c r="B23" s="8" t="s">
        <v>55</v>
      </c>
      <c r="C23" s="36"/>
      <c r="D23" s="37">
        <v>1828197</v>
      </c>
      <c r="E23" s="36"/>
      <c r="F23" s="28"/>
      <c r="G23" s="28"/>
      <c r="H23" s="36"/>
      <c r="I23" s="28"/>
      <c r="J23" s="28"/>
      <c r="K23" s="36"/>
      <c r="L23" s="28"/>
      <c r="M23" s="28"/>
      <c r="N23"/>
      <c r="O23"/>
      <c r="P23"/>
      <c r="Q23"/>
      <c r="R23"/>
      <c r="S23"/>
      <c r="T23"/>
      <c r="U23"/>
      <c r="V23"/>
    </row>
    <row r="24" spans="1:22" s="31" customFormat="1" ht="93.75">
      <c r="A24" s="29" t="s">
        <v>33</v>
      </c>
      <c r="B24" s="6" t="s">
        <v>34</v>
      </c>
      <c r="C24" s="35">
        <f>C25</f>
        <v>-164847.63</v>
      </c>
      <c r="D24" s="35">
        <f>D25</f>
        <v>0</v>
      </c>
      <c r="E24" s="35">
        <f>E25</f>
        <v>0</v>
      </c>
      <c r="F24" s="13">
        <f>E24/C24</f>
        <v>0</v>
      </c>
      <c r="G24" s="13">
        <v>0</v>
      </c>
      <c r="H24" s="35">
        <f>H25</f>
        <v>0</v>
      </c>
      <c r="I24" s="13">
        <f>H24/C24</f>
        <v>0</v>
      </c>
      <c r="J24" s="13">
        <v>0</v>
      </c>
      <c r="K24" s="35">
        <f>K25</f>
        <v>0</v>
      </c>
      <c r="L24" s="13">
        <f>K24/C24</f>
        <v>0</v>
      </c>
      <c r="M24" s="13">
        <v>0</v>
      </c>
      <c r="N24" s="30"/>
      <c r="O24" s="30"/>
      <c r="P24" s="30"/>
      <c r="Q24" s="30"/>
      <c r="R24" s="30"/>
      <c r="S24" s="30"/>
      <c r="T24" s="30"/>
      <c r="U24" s="30"/>
      <c r="V24" s="30"/>
    </row>
    <row r="25" spans="1:22" s="4" customFormat="1" ht="75">
      <c r="A25" s="7" t="s">
        <v>32</v>
      </c>
      <c r="B25" s="8" t="s">
        <v>35</v>
      </c>
      <c r="C25" s="36">
        <v>-164847.63</v>
      </c>
      <c r="D25" s="37">
        <v>0</v>
      </c>
      <c r="E25" s="36">
        <v>0</v>
      </c>
      <c r="F25" s="28">
        <f>E25/C25</f>
        <v>0</v>
      </c>
      <c r="G25" s="28">
        <v>0</v>
      </c>
      <c r="H25" s="36">
        <v>0</v>
      </c>
      <c r="I25" s="28">
        <f>H25/C25</f>
        <v>0</v>
      </c>
      <c r="J25" s="28">
        <v>0</v>
      </c>
      <c r="K25" s="36">
        <v>0</v>
      </c>
      <c r="L25" s="28">
        <f>K25/C25</f>
        <v>0</v>
      </c>
      <c r="M25" s="28">
        <v>0</v>
      </c>
      <c r="N25"/>
      <c r="O25"/>
      <c r="P25"/>
      <c r="Q25"/>
      <c r="R25"/>
      <c r="S25"/>
      <c r="T25"/>
      <c r="U25"/>
      <c r="V25"/>
    </row>
    <row r="26" spans="1:13" s="23" customFormat="1" ht="18.75">
      <c r="A26" s="40" t="s">
        <v>15</v>
      </c>
      <c r="B26" s="40"/>
      <c r="C26" s="38">
        <f>C6+C19+C24</f>
        <v>49237285.55999999</v>
      </c>
      <c r="D26" s="38">
        <f>D6+D19+D24</f>
        <v>55140620.58999999</v>
      </c>
      <c r="E26" s="38">
        <f>E6+E19+E24</f>
        <v>46071160.94</v>
      </c>
      <c r="F26" s="13">
        <f t="shared" si="0"/>
        <v>0.935696605042498</v>
      </c>
      <c r="G26" s="13">
        <f t="shared" si="1"/>
        <v>0.8355212626742765</v>
      </c>
      <c r="H26" s="38">
        <f>H6+H19+H24</f>
        <v>46815923.94</v>
      </c>
      <c r="I26" s="13">
        <f>H26/C26</f>
        <v>0.950822601358693</v>
      </c>
      <c r="J26" s="13">
        <f>H26/D26</f>
        <v>0.8490278752591748</v>
      </c>
      <c r="K26" s="38">
        <f>K6+K19+K24</f>
        <v>47332931.94</v>
      </c>
      <c r="L26" s="13">
        <f>K26/C26</f>
        <v>0.9613229365034884</v>
      </c>
      <c r="M26" s="13">
        <f>K26/D26</f>
        <v>0.858404048295823</v>
      </c>
    </row>
    <row r="27" spans="4:12" ht="12.75">
      <c r="D27" s="32"/>
      <c r="L27" s="3"/>
    </row>
  </sheetData>
  <sheetProtection/>
  <mergeCells count="2">
    <mergeCell ref="A1:M1"/>
    <mergeCell ref="A26:B26"/>
  </mergeCells>
  <printOptions/>
  <pageMargins left="0.4" right="0.31" top="0.51" bottom="0.75" header="0.3" footer="0.3"/>
  <pageSetup fitToHeight="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Самарина</dc:creator>
  <cp:keywords/>
  <dc:description/>
  <cp:lastModifiedBy>Соколова</cp:lastModifiedBy>
  <cp:lastPrinted>2019-11-15T05:55:10Z</cp:lastPrinted>
  <dcterms:created xsi:type="dcterms:W3CDTF">2014-03-24T07:39:29Z</dcterms:created>
  <dcterms:modified xsi:type="dcterms:W3CDTF">2019-11-15T10:23:51Z</dcterms:modified>
  <cp:category/>
  <cp:version/>
  <cp:contentType/>
  <cp:contentStatus/>
</cp:coreProperties>
</file>