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6935" windowHeight="736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<sst xmlns="http://schemas.openxmlformats.org/spreadsheetml/2006/main" count="122" uniqueCount="113">
  <si>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</si>
  <si>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</si>
  <si>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</si>
  <si>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</si>
  <si>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</si>
  <si>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</si>
  <si>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</si>
  <si>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</si>
  <si>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</si>
  <si>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</si>
  <si>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</si>
  <si>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</si>
  <si>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</si>
  <si>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</si>
  <si>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</si>
  <si>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</si>
  <si>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</si>
  <si>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</si>
  <si>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</si>
  <si>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</si>
  <si>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</si>
  <si>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</si>
  <si>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</si>
  <si>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</si>
  <si>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</si>
  <si>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</si>
  <si>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</si>
  <si>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</si>
  <si>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</si>
  <si>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</si>
  <si>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</si>
  <si>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</si>
  <si>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</si>
  <si>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</si>
  <si>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</si>
  <si>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</si>
  <si>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</si>
  <si>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</si>
  <si>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</si>
  <si>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</si>
  <si>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</si>
  <si>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</si>
  <si>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</si>
  <si>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</si>
  <si>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</si>
  <si>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</si>
  <si>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</si>
  <si>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</si>
  <si>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</si>
  <si>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</si>
  <si>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</si>
  <si>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</si>
  <si>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</si>
  <si>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</si>
  <si>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</si>
  <si>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</si>
  <si>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</si>
  <si>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</si>
  <si>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</si>
  <si>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</si>
  <si>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</si>
  <si>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</si>
  <si>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</si>
  <si>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</si>
  <si>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</si>
  <si>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</si>
  <si>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</si>
  <si>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</si>
  <si>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</si>
  <si>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</si>
  <si>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000 2022555513 0000 151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</si>
  <si>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</si>
  <si>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</si>
  <si>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</si>
  <si>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</si>
  <si>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</si>
  <si>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</si>
  <si>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</si>
  <si>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</si>
  <si>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 xml:space="preserve">Исполнение бюджета Пучежского городского поселения по доходам в разрезе видов доходов      </t>
  </si>
  <si>
    <t>наименование показателя</t>
  </si>
  <si>
    <t>код дохода по бюджетной классификации</t>
  </si>
  <si>
    <t xml:space="preserve">Процент исполнения </t>
  </si>
  <si>
    <t>Доходы от сдачи в аренду имущества, составляющего муниципальную казну</t>
  </si>
  <si>
    <t xml:space="preserve"> 000 1110503513 0000 120</t>
  </si>
  <si>
    <t xml:space="preserve"> 000 1160000000 0000 000</t>
  </si>
  <si>
    <t xml:space="preserve"> 000 1163305013 0000 140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</si>
  <si>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</si>
  <si>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</si>
  <si>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000 1170105013 0000 180</t>
  </si>
  <si>
    <t>Невыясненые поступления, зачисляемые в бюджеты городских поселений</t>
  </si>
  <si>
    <t>-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</si>
  <si>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</si>
  <si>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 Субсидии бюджетам бюджетной системы Российской Федерации</t>
  </si>
  <si>
    <t xml:space="preserve">Уровень изменений по сравнению с соответствующим периодом 2018 года </t>
  </si>
  <si>
    <t>Утверждено на 2019 год</t>
  </si>
  <si>
    <t xml:space="preserve"> 000 2021000000 0000 150</t>
  </si>
  <si>
    <t xml:space="preserve"> 000 2021500100 0000 150</t>
  </si>
  <si>
    <t xml:space="preserve"> 000 2023000000 0000 150</t>
  </si>
  <si>
    <t xml:space="preserve"> 000 2023512013 0000 150</t>
  </si>
  <si>
    <t xml:space="preserve"> 000 2023511813 0000 150</t>
  </si>
  <si>
    <t xml:space="preserve"> 000 2196001013 0000 150</t>
  </si>
  <si>
    <t xml:space="preserve"> 000 2022000000 0000 150</t>
  </si>
  <si>
    <t xml:space="preserve"> 000 2022021613 0000 150</t>
  </si>
  <si>
    <t xml:space="preserve"> 000 1010205001 0000 110</t>
  </si>
  <si>
    <t xml:space="preserve">  Налог на доходы физических лиц с сумм прибыли контролируемой ностранной компанией, полученной физическими лицами, признаваемыми контролирующими лицами этой компании</t>
  </si>
  <si>
    <t>ПРОЧИЕ БЕЗВОЗМЕЗДНЫЕ ПОСТУПЛЕНИЯ</t>
  </si>
  <si>
    <t>Прочие безвозмездные постепления в бюджеты городских поселений</t>
  </si>
  <si>
    <t xml:space="preserve"> 000 2070000000 0000 000</t>
  </si>
  <si>
    <t>000 2070503013 0000 150</t>
  </si>
  <si>
    <t>Исполнено за 2018 год</t>
  </si>
  <si>
    <t>Исполнено за 
2019 год</t>
  </si>
  <si>
    <t xml:space="preserve"> за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</si>
</sst>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#,##0.000"/>
    <numFmt numFmtId="167" formatCode="#,##0.0"/>
  </numFmts>
  <fonts count="66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64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9" applyNumberFormat="1" applyProtection="1">
      <alignment/>
      <protection/>
    </xf>
    <xf numFmtId="0" fontId="37" fillId="0" borderId="0" xfId="147" applyNumberFormat="1" applyProtection="1">
      <alignment/>
      <protection/>
    </xf>
    <xf numFmtId="0" fontId="37" fillId="0" borderId="30" xfId="168" applyNumberFormat="1" applyProtection="1">
      <alignment/>
      <protection/>
    </xf>
    <xf numFmtId="0" fontId="37" fillId="21" borderId="30" xfId="179" applyNumberFormat="1" applyProtection="1">
      <alignment/>
      <protection/>
    </xf>
    <xf numFmtId="0" fontId="37" fillId="21" borderId="0" xfId="180" applyNumberFormat="1" applyProtection="1">
      <alignment/>
      <protection/>
    </xf>
    <xf numFmtId="0" fontId="30" fillId="0" borderId="0" xfId="0" applyFont="1" applyAlignment="1" applyProtection="1">
      <alignment/>
      <protection locked="0"/>
    </xf>
    <xf numFmtId="49" fontId="39" fillId="0" borderId="59" xfId="151" applyNumberFormat="1" applyFont="1" applyBorder="1" applyAlignment="1" applyProtection="1">
      <alignment horizontal="center" vertical="center" wrapText="1"/>
      <protection/>
    </xf>
    <xf numFmtId="4" fontId="62" fillId="0" borderId="60" xfId="0" applyNumberFormat="1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3" fillId="0" borderId="0" xfId="144" applyNumberFormat="1" applyFont="1" applyProtection="1">
      <alignment/>
      <protection/>
    </xf>
    <xf numFmtId="0" fontId="39" fillId="0" borderId="0" xfId="146" applyNumberFormat="1" applyFont="1" applyProtection="1">
      <alignment horizontal="left"/>
      <protection/>
    </xf>
    <xf numFmtId="49" fontId="39" fillId="0" borderId="0" xfId="171" applyNumberFormat="1" applyFont="1" applyProtection="1">
      <alignment/>
      <protection/>
    </xf>
    <xf numFmtId="0" fontId="39" fillId="0" borderId="0" xfId="149" applyNumberFormat="1" applyFont="1" applyProtection="1">
      <alignment/>
      <protection/>
    </xf>
    <xf numFmtId="0" fontId="63" fillId="0" borderId="35" xfId="154" applyNumberFormat="1" applyFont="1" applyProtection="1">
      <alignment horizontal="left" wrapText="1"/>
      <protection/>
    </xf>
    <xf numFmtId="0" fontId="39" fillId="0" borderId="12" xfId="155" applyNumberFormat="1" applyFont="1" applyProtection="1">
      <alignment horizontal="left" wrapText="1" indent="1"/>
      <protection/>
    </xf>
    <xf numFmtId="0" fontId="63" fillId="0" borderId="6" xfId="156" applyNumberFormat="1" applyFont="1" applyProtection="1">
      <alignment horizontal="left" wrapText="1" indent="2"/>
      <protection/>
    </xf>
    <xf numFmtId="0" fontId="39" fillId="0" borderId="6" xfId="156" applyNumberFormat="1" applyFont="1" applyProtection="1">
      <alignment horizontal="left" wrapText="1" indent="2"/>
      <protection/>
    </xf>
    <xf numFmtId="49" fontId="63" fillId="0" borderId="1" xfId="172" applyNumberFormat="1" applyFont="1" applyAlignment="1" applyProtection="1">
      <alignment horizontal="center" vertical="center"/>
      <protection/>
    </xf>
    <xf numFmtId="49" fontId="39" fillId="0" borderId="18" xfId="173" applyNumberFormat="1" applyFont="1" applyAlignment="1" applyProtection="1">
      <alignment horizontal="center" vertical="center"/>
      <protection/>
    </xf>
    <xf numFmtId="0" fontId="39" fillId="0" borderId="61" xfId="197" applyNumberFormat="1" applyFont="1" applyBorder="1" applyAlignment="1" applyProtection="1">
      <alignment vertical="center"/>
      <protection/>
    </xf>
    <xf numFmtId="49" fontId="63" fillId="0" borderId="21" xfId="174" applyNumberFormat="1" applyFont="1" applyAlignment="1" applyProtection="1">
      <alignment horizontal="center" vertical="center"/>
      <protection/>
    </xf>
    <xf numFmtId="49" fontId="39" fillId="0" borderId="21" xfId="174" applyNumberFormat="1" applyFont="1" applyAlignment="1" applyProtection="1">
      <alignment horizontal="center" vertical="center"/>
      <protection/>
    </xf>
    <xf numFmtId="165" fontId="2" fillId="0" borderId="61" xfId="0" applyNumberFormat="1" applyFont="1" applyBorder="1" applyAlignment="1" applyProtection="1">
      <alignment horizontal="center" vertical="center"/>
      <protection locked="0"/>
    </xf>
    <xf numFmtId="165" fontId="3" fillId="0" borderId="61" xfId="0" applyNumberFormat="1" applyFont="1" applyBorder="1" applyAlignment="1" applyProtection="1">
      <alignment horizontal="center" vertical="center"/>
      <protection locked="0"/>
    </xf>
    <xf numFmtId="4" fontId="39" fillId="0" borderId="21" xfId="178" applyNumberFormat="1" applyFont="1" applyAlignment="1" applyProtection="1">
      <alignment horizontal="center" vertical="center"/>
      <protection/>
    </xf>
    <xf numFmtId="4" fontId="63" fillId="0" borderId="21" xfId="178" applyNumberFormat="1" applyFont="1" applyAlignment="1" applyProtection="1">
      <alignment horizontal="center" vertical="center"/>
      <protection/>
    </xf>
    <xf numFmtId="167" fontId="2" fillId="0" borderId="61" xfId="0" applyNumberFormat="1" applyFont="1" applyBorder="1" applyAlignment="1" applyProtection="1">
      <alignment horizontal="center" vertical="center"/>
      <protection locked="0"/>
    </xf>
    <xf numFmtId="167" fontId="3" fillId="0" borderId="61" xfId="0" applyNumberFormat="1" applyFont="1" applyBorder="1" applyAlignment="1" applyProtection="1">
      <alignment vertical="center"/>
      <protection locked="0"/>
    </xf>
    <xf numFmtId="167" fontId="3" fillId="0" borderId="61" xfId="0" applyNumberFormat="1" applyFont="1" applyBorder="1" applyAlignment="1" applyProtection="1">
      <alignment horizontal="center" vertical="center"/>
      <protection locked="0"/>
    </xf>
    <xf numFmtId="4" fontId="39" fillId="0" borderId="21" xfId="178" applyNumberFormat="1" applyFont="1" applyFill="1" applyAlignment="1" applyProtection="1">
      <alignment horizontal="center" vertical="center"/>
      <protection/>
    </xf>
    <xf numFmtId="0" fontId="39" fillId="0" borderId="0" xfId="149" applyNumberFormat="1" applyFont="1" applyFill="1" applyProtection="1">
      <alignment/>
      <protection/>
    </xf>
    <xf numFmtId="4" fontId="62" fillId="0" borderId="60" xfId="0" applyNumberFormat="1" applyFont="1" applyFill="1" applyBorder="1" applyAlignment="1">
      <alignment horizontal="center" vertical="center" wrapText="1"/>
    </xf>
    <xf numFmtId="4" fontId="63" fillId="0" borderId="21" xfId="178" applyNumberFormat="1" applyFont="1" applyFill="1" applyAlignment="1" applyProtection="1">
      <alignment horizontal="center" vertical="center"/>
      <protection/>
    </xf>
    <xf numFmtId="49" fontId="39" fillId="0" borderId="62" xfId="173" applyNumberFormat="1" applyFont="1" applyFill="1" applyBorder="1" applyAlignment="1" applyProtection="1">
      <alignment horizontal="center" vertical="center"/>
      <protection/>
    </xf>
    <xf numFmtId="4" fontId="39" fillId="0" borderId="63" xfId="178" applyNumberFormat="1" applyFont="1" applyFill="1" applyBorder="1" applyAlignment="1" applyProtection="1">
      <alignment horizontal="center" vertical="center"/>
      <protection/>
    </xf>
    <xf numFmtId="0" fontId="37" fillId="0" borderId="30" xfId="179" applyNumberFormat="1" applyFill="1" applyProtection="1">
      <alignment/>
      <protection/>
    </xf>
    <xf numFmtId="0" fontId="37" fillId="0" borderId="0" xfId="180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4" fillId="0" borderId="6" xfId="156" applyNumberFormat="1" applyFont="1" applyProtection="1">
      <alignment horizontal="left" wrapText="1" indent="2"/>
      <protection/>
    </xf>
    <xf numFmtId="0" fontId="65" fillId="0" borderId="6" xfId="156" applyNumberFormat="1" applyFont="1" applyProtection="1">
      <alignment horizontal="left" wrapText="1" indent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3" fillId="0" borderId="0" xfId="148" applyNumberFormat="1" applyFont="1" applyAlignment="1" applyProtection="1">
      <alignment horizontal="center" vertical="center"/>
      <protection/>
    </xf>
    <xf numFmtId="49" fontId="39" fillId="0" borderId="62" xfId="173" applyNumberFormat="1" applyFont="1" applyBorder="1" applyAlignment="1" applyProtection="1">
      <alignment horizontal="center" vertical="center"/>
      <protection/>
    </xf>
    <xf numFmtId="4" fontId="39" fillId="0" borderId="63" xfId="178" applyNumberFormat="1" applyFont="1" applyBorder="1" applyAlignment="1" applyProtection="1">
      <alignment horizontal="center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41">
      <selection activeCell="A47" sqref="A47:IV49"/>
    </sheetView>
  </sheetViews>
  <sheetFormatPr defaultColWidth="9.140625" defaultRowHeight="15"/>
  <cols>
    <col min="1" max="1" width="46.57421875" style="1" customWidth="1"/>
    <col min="2" max="2" width="26.140625" style="1" customWidth="1"/>
    <col min="3" max="3" width="15.7109375" style="1" customWidth="1"/>
    <col min="4" max="4" width="15.7109375" style="41" customWidth="1"/>
    <col min="5" max="7" width="15.710937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1" customHeight="1">
      <c r="A1" s="44" t="s">
        <v>79</v>
      </c>
      <c r="B1" s="44"/>
      <c r="C1" s="44"/>
      <c r="D1" s="44"/>
      <c r="E1" s="44"/>
      <c r="F1" s="44"/>
      <c r="G1" s="44"/>
    </row>
    <row r="2" spans="1:7" ht="20.25" customHeight="1">
      <c r="A2" s="45" t="s">
        <v>112</v>
      </c>
      <c r="B2" s="45"/>
      <c r="C2" s="45"/>
      <c r="D2" s="45"/>
      <c r="E2" s="45"/>
      <c r="F2" s="45"/>
      <c r="G2" s="45"/>
    </row>
    <row r="3" spans="1:7" ht="19.5" customHeight="1">
      <c r="A3" s="13"/>
      <c r="B3" s="14"/>
      <c r="C3" s="15"/>
      <c r="D3" s="34"/>
      <c r="E3" s="16"/>
      <c r="F3" s="12"/>
      <c r="G3" s="12"/>
    </row>
    <row r="4" spans="1:7" ht="90.75" thickBot="1">
      <c r="A4" s="8" t="s">
        <v>80</v>
      </c>
      <c r="B4" s="8" t="s">
        <v>81</v>
      </c>
      <c r="C4" s="9" t="s">
        <v>95</v>
      </c>
      <c r="D4" s="35" t="s">
        <v>111</v>
      </c>
      <c r="E4" s="10" t="s">
        <v>82</v>
      </c>
      <c r="F4" s="9" t="s">
        <v>110</v>
      </c>
      <c r="G4" s="11" t="s">
        <v>94</v>
      </c>
    </row>
    <row r="5" spans="1:7" s="7" customFormat="1" ht="21.75" customHeight="1">
      <c r="A5" s="17" t="s">
        <v>0</v>
      </c>
      <c r="B5" s="21" t="s">
        <v>1</v>
      </c>
      <c r="C5" s="29">
        <f>C7+C41</f>
        <v>53506628.010000005</v>
      </c>
      <c r="D5" s="36">
        <f>D7+D41</f>
        <v>55981892.63000001</v>
      </c>
      <c r="E5" s="26">
        <f>D5/C5*100</f>
        <v>104.62608972394484</v>
      </c>
      <c r="F5" s="29">
        <f>F7+F41</f>
        <v>49237285.559999995</v>
      </c>
      <c r="G5" s="30">
        <f>D5/F5*100</f>
        <v>113.69816998092048</v>
      </c>
    </row>
    <row r="6" spans="1:7" ht="15" customHeight="1">
      <c r="A6" s="18" t="s">
        <v>2</v>
      </c>
      <c r="B6" s="22"/>
      <c r="C6" s="22"/>
      <c r="D6" s="37"/>
      <c r="E6" s="23"/>
      <c r="F6" s="46"/>
      <c r="G6" s="31"/>
    </row>
    <row r="7" spans="1:7" s="7" customFormat="1" ht="15" customHeight="1">
      <c r="A7" s="19" t="s">
        <v>3</v>
      </c>
      <c r="B7" s="24" t="s">
        <v>4</v>
      </c>
      <c r="C7" s="29">
        <f>C8+C14+C20+C22+C27+C33+C36+C38</f>
        <v>36535612.85</v>
      </c>
      <c r="D7" s="36">
        <f>D8+D14+D20+D22+D27+D33+D36+D38</f>
        <v>38580877.470000006</v>
      </c>
      <c r="E7" s="26">
        <f>D7/C7*100</f>
        <v>105.59800277169842</v>
      </c>
      <c r="F7" s="29">
        <f>F8+F14+F20+F22+F27+F33+F36+F38</f>
        <v>37236573.19</v>
      </c>
      <c r="G7" s="30">
        <f aca="true" t="shared" si="0" ref="G7:G56">D7/F7*100</f>
        <v>103.6101718413794</v>
      </c>
    </row>
    <row r="8" spans="1:7" ht="15" customHeight="1">
      <c r="A8" s="20" t="s">
        <v>5</v>
      </c>
      <c r="B8" s="25" t="s">
        <v>6</v>
      </c>
      <c r="C8" s="28">
        <f>C9</f>
        <v>30648150</v>
      </c>
      <c r="D8" s="33">
        <f>D9</f>
        <v>32701883.020000003</v>
      </c>
      <c r="E8" s="27">
        <f aca="true" t="shared" si="1" ref="E8:E35">D8/C8*100</f>
        <v>106.70100159389719</v>
      </c>
      <c r="F8" s="28">
        <f>F9</f>
        <v>31446134.16</v>
      </c>
      <c r="G8" s="32">
        <f t="shared" si="0"/>
        <v>103.99333302341927</v>
      </c>
    </row>
    <row r="9" spans="1:7" ht="15" customHeight="1">
      <c r="A9" s="20" t="s">
        <v>7</v>
      </c>
      <c r="B9" s="25" t="s">
        <v>8</v>
      </c>
      <c r="C9" s="28">
        <f>SUM(C10:C12)</f>
        <v>30648150</v>
      </c>
      <c r="D9" s="33">
        <f>SUM(D10:D13)</f>
        <v>32701883.020000003</v>
      </c>
      <c r="E9" s="27">
        <f t="shared" si="1"/>
        <v>106.70100159389719</v>
      </c>
      <c r="F9" s="28">
        <f>SUM(F10:F12)</f>
        <v>31446134.16</v>
      </c>
      <c r="G9" s="32">
        <f t="shared" si="0"/>
        <v>103.99333302341927</v>
      </c>
    </row>
    <row r="10" spans="1:7" ht="75" customHeight="1">
      <c r="A10" s="20" t="s">
        <v>9</v>
      </c>
      <c r="B10" s="25" t="s">
        <v>10</v>
      </c>
      <c r="C10" s="28">
        <v>30357300</v>
      </c>
      <c r="D10" s="38">
        <v>32471860.89</v>
      </c>
      <c r="E10" s="27">
        <f t="shared" si="1"/>
        <v>106.96557628642864</v>
      </c>
      <c r="F10" s="47">
        <v>31231520.07</v>
      </c>
      <c r="G10" s="32">
        <f t="shared" si="0"/>
        <v>103.97143916536882</v>
      </c>
    </row>
    <row r="11" spans="1:7" ht="139.5" customHeight="1">
      <c r="A11" s="20" t="s">
        <v>11</v>
      </c>
      <c r="B11" s="25" t="s">
        <v>12</v>
      </c>
      <c r="C11" s="28">
        <v>175500</v>
      </c>
      <c r="D11" s="38">
        <v>148145.35</v>
      </c>
      <c r="E11" s="27">
        <f t="shared" si="1"/>
        <v>84.41330484330484</v>
      </c>
      <c r="F11" s="47">
        <v>176059.3</v>
      </c>
      <c r="G11" s="32">
        <f t="shared" si="0"/>
        <v>84.14514314211179</v>
      </c>
    </row>
    <row r="12" spans="1:7" ht="63" customHeight="1">
      <c r="A12" s="20" t="s">
        <v>13</v>
      </c>
      <c r="B12" s="25" t="s">
        <v>14</v>
      </c>
      <c r="C12" s="28">
        <v>115350</v>
      </c>
      <c r="D12" s="38">
        <v>81876.78</v>
      </c>
      <c r="E12" s="27">
        <f t="shared" si="1"/>
        <v>70.98117035110533</v>
      </c>
      <c r="F12" s="47">
        <v>38554.79</v>
      </c>
      <c r="G12" s="32">
        <f t="shared" si="0"/>
        <v>212.36474119039423</v>
      </c>
    </row>
    <row r="13" spans="1:7" ht="75" customHeight="1">
      <c r="A13" s="20" t="s">
        <v>105</v>
      </c>
      <c r="B13" s="25" t="s">
        <v>104</v>
      </c>
      <c r="C13" s="28">
        <v>0</v>
      </c>
      <c r="D13" s="38">
        <v>0</v>
      </c>
      <c r="E13" s="27">
        <v>0</v>
      </c>
      <c r="F13" s="28">
        <v>0</v>
      </c>
      <c r="G13" s="32" t="s">
        <v>91</v>
      </c>
    </row>
    <row r="14" spans="1:7" ht="45.75" customHeight="1">
      <c r="A14" s="20" t="s">
        <v>15</v>
      </c>
      <c r="B14" s="25" t="s">
        <v>16</v>
      </c>
      <c r="C14" s="28">
        <f>C15</f>
        <v>1657362.85</v>
      </c>
      <c r="D14" s="33">
        <f>D15</f>
        <v>1650449.6800000002</v>
      </c>
      <c r="E14" s="27">
        <f t="shared" si="1"/>
        <v>99.58288132257822</v>
      </c>
      <c r="F14" s="28">
        <v>1428771.72</v>
      </c>
      <c r="G14" s="32">
        <f t="shared" si="0"/>
        <v>115.51528189541716</v>
      </c>
    </row>
    <row r="15" spans="1:7" ht="45.75" customHeight="1">
      <c r="A15" s="20" t="s">
        <v>17</v>
      </c>
      <c r="B15" s="25" t="s">
        <v>18</v>
      </c>
      <c r="C15" s="28">
        <f>SUM(C16:C19)</f>
        <v>1657362.85</v>
      </c>
      <c r="D15" s="33">
        <f>SUM(D16:D19)</f>
        <v>1650449.6800000002</v>
      </c>
      <c r="E15" s="27">
        <f t="shared" si="1"/>
        <v>99.58288132257822</v>
      </c>
      <c r="F15" s="33">
        <f>SUM(F16:F19)</f>
        <v>1428771.12</v>
      </c>
      <c r="G15" s="32">
        <f t="shared" si="0"/>
        <v>115.51533040505466</v>
      </c>
    </row>
    <row r="16" spans="1:7" ht="90">
      <c r="A16" s="20" t="s">
        <v>19</v>
      </c>
      <c r="B16" s="25" t="s">
        <v>20</v>
      </c>
      <c r="C16" s="28">
        <v>757008.89</v>
      </c>
      <c r="D16" s="38">
        <v>751256.9</v>
      </c>
      <c r="E16" s="27">
        <f t="shared" si="1"/>
        <v>99.24016876472878</v>
      </c>
      <c r="F16" s="47">
        <v>636611.13</v>
      </c>
      <c r="G16" s="32">
        <f t="shared" si="0"/>
        <v>118.00875991596314</v>
      </c>
    </row>
    <row r="17" spans="1:7" ht="103.5" customHeight="1">
      <c r="A17" s="20" t="s">
        <v>21</v>
      </c>
      <c r="B17" s="25" t="s">
        <v>22</v>
      </c>
      <c r="C17" s="28">
        <v>4091.55</v>
      </c>
      <c r="D17" s="38">
        <v>5521.94</v>
      </c>
      <c r="E17" s="27">
        <f t="shared" si="1"/>
        <v>134.9596118830272</v>
      </c>
      <c r="F17" s="47">
        <v>6130.99</v>
      </c>
      <c r="G17" s="32">
        <f t="shared" si="0"/>
        <v>90.06604153652184</v>
      </c>
    </row>
    <row r="18" spans="1:7" ht="90.75" customHeight="1">
      <c r="A18" s="20" t="s">
        <v>23</v>
      </c>
      <c r="B18" s="25" t="s">
        <v>24</v>
      </c>
      <c r="C18" s="28">
        <v>1014017.47</v>
      </c>
      <c r="D18" s="38">
        <v>1003681.76</v>
      </c>
      <c r="E18" s="27">
        <f t="shared" si="1"/>
        <v>98.98071677206903</v>
      </c>
      <c r="F18" s="47">
        <v>928666</v>
      </c>
      <c r="G18" s="32">
        <f t="shared" si="0"/>
        <v>108.07779761507365</v>
      </c>
    </row>
    <row r="19" spans="1:7" ht="90">
      <c r="A19" s="20" t="s">
        <v>25</v>
      </c>
      <c r="B19" s="25" t="s">
        <v>26</v>
      </c>
      <c r="C19" s="28">
        <v>-117755.06</v>
      </c>
      <c r="D19" s="38">
        <v>-110010.92</v>
      </c>
      <c r="E19" s="27">
        <f t="shared" si="1"/>
        <v>93.42351827598746</v>
      </c>
      <c r="F19" s="28">
        <v>-142637</v>
      </c>
      <c r="G19" s="32">
        <f t="shared" si="0"/>
        <v>77.12649593022847</v>
      </c>
    </row>
    <row r="20" spans="1:7" ht="17.25" customHeight="1">
      <c r="A20" s="20" t="s">
        <v>27</v>
      </c>
      <c r="B20" s="25" t="s">
        <v>28</v>
      </c>
      <c r="C20" s="28">
        <f>C21</f>
        <v>0</v>
      </c>
      <c r="D20" s="33">
        <f>D21</f>
        <v>1896.01</v>
      </c>
      <c r="E20" s="27" t="s">
        <v>91</v>
      </c>
      <c r="F20" s="47">
        <v>7788.5</v>
      </c>
      <c r="G20" s="32">
        <f t="shared" si="0"/>
        <v>24.34371188290428</v>
      </c>
    </row>
    <row r="21" spans="1:7" ht="17.25" customHeight="1">
      <c r="A21" s="20" t="s">
        <v>29</v>
      </c>
      <c r="B21" s="25" t="s">
        <v>30</v>
      </c>
      <c r="C21" s="28">
        <v>0</v>
      </c>
      <c r="D21" s="38">
        <v>1896.01</v>
      </c>
      <c r="E21" s="27" t="s">
        <v>91</v>
      </c>
      <c r="F21" s="38">
        <v>7788.5</v>
      </c>
      <c r="G21" s="32">
        <f t="shared" si="0"/>
        <v>24.34371188290428</v>
      </c>
    </row>
    <row r="22" spans="1:7" ht="15.75" customHeight="1">
      <c r="A22" s="20" t="s">
        <v>31</v>
      </c>
      <c r="B22" s="25" t="s">
        <v>32</v>
      </c>
      <c r="C22" s="28">
        <f>C23+C24</f>
        <v>3499000</v>
      </c>
      <c r="D22" s="33">
        <f>D23+D24</f>
        <v>3296404.41</v>
      </c>
      <c r="E22" s="27">
        <f t="shared" si="1"/>
        <v>94.20990025721635</v>
      </c>
      <c r="F22" s="28">
        <f>F23+F24</f>
        <v>3557257.22</v>
      </c>
      <c r="G22" s="32">
        <f t="shared" si="0"/>
        <v>92.66702423053906</v>
      </c>
    </row>
    <row r="23" spans="1:7" ht="60">
      <c r="A23" s="20" t="s">
        <v>33</v>
      </c>
      <c r="B23" s="25" t="s">
        <v>34</v>
      </c>
      <c r="C23" s="28">
        <v>606000</v>
      </c>
      <c r="D23" s="38">
        <v>862930.7</v>
      </c>
      <c r="E23" s="27">
        <f t="shared" si="1"/>
        <v>142.39780528052805</v>
      </c>
      <c r="F23" s="47">
        <v>753498.96</v>
      </c>
      <c r="G23" s="32">
        <f t="shared" si="0"/>
        <v>114.52314413280678</v>
      </c>
    </row>
    <row r="24" spans="1:7" ht="15.75" customHeight="1">
      <c r="A24" s="20" t="s">
        <v>35</v>
      </c>
      <c r="B24" s="25" t="s">
        <v>36</v>
      </c>
      <c r="C24" s="28">
        <f>C25+C26</f>
        <v>2893000</v>
      </c>
      <c r="D24" s="33">
        <f>D25+D26</f>
        <v>2433473.71</v>
      </c>
      <c r="E24" s="27">
        <f t="shared" si="1"/>
        <v>84.11592499135845</v>
      </c>
      <c r="F24" s="28">
        <f>F25+F26</f>
        <v>2803758.2600000002</v>
      </c>
      <c r="G24" s="32">
        <f t="shared" si="0"/>
        <v>86.79327831922285</v>
      </c>
    </row>
    <row r="25" spans="1:7" ht="45.75" customHeight="1">
      <c r="A25" s="20" t="s">
        <v>37</v>
      </c>
      <c r="B25" s="25" t="s">
        <v>38</v>
      </c>
      <c r="C25" s="28">
        <v>2350000</v>
      </c>
      <c r="D25" s="38">
        <v>2019383.03</v>
      </c>
      <c r="E25" s="27">
        <f t="shared" si="1"/>
        <v>85.93119276595745</v>
      </c>
      <c r="F25" s="47">
        <v>2315699.43</v>
      </c>
      <c r="G25" s="32">
        <f t="shared" si="0"/>
        <v>87.20402155127705</v>
      </c>
    </row>
    <row r="26" spans="1:7" ht="60">
      <c r="A26" s="20" t="s">
        <v>39</v>
      </c>
      <c r="B26" s="25" t="s">
        <v>40</v>
      </c>
      <c r="C26" s="28">
        <v>543000</v>
      </c>
      <c r="D26" s="38">
        <v>414090.68</v>
      </c>
      <c r="E26" s="27">
        <f t="shared" si="1"/>
        <v>76.25979373848986</v>
      </c>
      <c r="F26" s="47">
        <v>488058.83</v>
      </c>
      <c r="G26" s="32">
        <f t="shared" si="0"/>
        <v>84.84441926806241</v>
      </c>
    </row>
    <row r="27" spans="1:7" ht="45.75" customHeight="1">
      <c r="A27" s="20" t="s">
        <v>41</v>
      </c>
      <c r="B27" s="25" t="s">
        <v>42</v>
      </c>
      <c r="C27" s="28">
        <f>C28+C32</f>
        <v>721100</v>
      </c>
      <c r="D27" s="33">
        <f>D28+D32</f>
        <v>798895.04</v>
      </c>
      <c r="E27" s="27">
        <f t="shared" si="1"/>
        <v>110.78838441270283</v>
      </c>
      <c r="F27" s="28">
        <f>F28+F32</f>
        <v>774570.8</v>
      </c>
      <c r="G27" s="32">
        <f t="shared" si="0"/>
        <v>103.14035075941412</v>
      </c>
    </row>
    <row r="28" spans="1:7" ht="120">
      <c r="A28" s="20" t="s">
        <v>43</v>
      </c>
      <c r="B28" s="25" t="s">
        <v>44</v>
      </c>
      <c r="C28" s="28">
        <v>571100</v>
      </c>
      <c r="D28" s="33">
        <f>D29+D30+D31</f>
        <v>617480</v>
      </c>
      <c r="E28" s="27">
        <f t="shared" si="1"/>
        <v>108.1211696725617</v>
      </c>
      <c r="F28" s="28">
        <v>550709.01</v>
      </c>
      <c r="G28" s="32">
        <f t="shared" si="0"/>
        <v>112.12455013220139</v>
      </c>
    </row>
    <row r="29" spans="1:7" ht="105">
      <c r="A29" s="20" t="s">
        <v>45</v>
      </c>
      <c r="B29" s="25" t="s">
        <v>46</v>
      </c>
      <c r="C29" s="28">
        <v>400000</v>
      </c>
      <c r="D29" s="38">
        <v>460588.1</v>
      </c>
      <c r="E29" s="27">
        <f t="shared" si="1"/>
        <v>115.147025</v>
      </c>
      <c r="F29" s="33">
        <v>379554.21</v>
      </c>
      <c r="G29" s="32">
        <f t="shared" si="0"/>
        <v>121.34975396531631</v>
      </c>
    </row>
    <row r="30" spans="1:7" ht="30" hidden="1">
      <c r="A30" s="20" t="s">
        <v>83</v>
      </c>
      <c r="B30" s="25" t="s">
        <v>84</v>
      </c>
      <c r="C30" s="28">
        <v>0</v>
      </c>
      <c r="D30" s="33">
        <v>0</v>
      </c>
      <c r="E30" s="27">
        <v>0</v>
      </c>
      <c r="F30" s="28">
        <v>379554.21</v>
      </c>
      <c r="G30" s="32">
        <f t="shared" si="0"/>
        <v>0</v>
      </c>
    </row>
    <row r="31" spans="1:7" ht="45.75" customHeight="1">
      <c r="A31" s="20" t="s">
        <v>47</v>
      </c>
      <c r="B31" s="25" t="s">
        <v>48</v>
      </c>
      <c r="C31" s="28">
        <v>171100</v>
      </c>
      <c r="D31" s="38">
        <v>156891.9</v>
      </c>
      <c r="E31" s="27">
        <f t="shared" si="1"/>
        <v>91.69602571595557</v>
      </c>
      <c r="F31" s="47">
        <v>171154.8</v>
      </c>
      <c r="G31" s="32">
        <f t="shared" si="0"/>
        <v>91.66666666666667</v>
      </c>
    </row>
    <row r="32" spans="1:7" ht="105">
      <c r="A32" s="20" t="s">
        <v>49</v>
      </c>
      <c r="B32" s="25" t="s">
        <v>50</v>
      </c>
      <c r="C32" s="28">
        <v>150000</v>
      </c>
      <c r="D32" s="38">
        <v>181415.04</v>
      </c>
      <c r="E32" s="27">
        <f t="shared" si="1"/>
        <v>120.94336000000001</v>
      </c>
      <c r="F32" s="47">
        <v>223861.79</v>
      </c>
      <c r="G32" s="32">
        <f t="shared" si="0"/>
        <v>81.0388588423241</v>
      </c>
    </row>
    <row r="33" spans="1:7" ht="45.75" customHeight="1">
      <c r="A33" s="20" t="s">
        <v>51</v>
      </c>
      <c r="B33" s="25" t="s">
        <v>52</v>
      </c>
      <c r="C33" s="28">
        <f>C34+C35</f>
        <v>10000</v>
      </c>
      <c r="D33" s="33">
        <f>D34+D35</f>
        <v>131349.31</v>
      </c>
      <c r="E33" s="27">
        <f t="shared" si="1"/>
        <v>1313.4931</v>
      </c>
      <c r="F33" s="28">
        <f>F34+F35</f>
        <v>19078.24</v>
      </c>
      <c r="G33" s="32">
        <f t="shared" si="0"/>
        <v>688.4770817433892</v>
      </c>
    </row>
    <row r="34" spans="1:7" ht="120">
      <c r="A34" s="20" t="s">
        <v>53</v>
      </c>
      <c r="B34" s="25" t="s">
        <v>54</v>
      </c>
      <c r="C34" s="28">
        <v>0</v>
      </c>
      <c r="D34" s="38">
        <v>0</v>
      </c>
      <c r="E34" s="27" t="s">
        <v>91</v>
      </c>
      <c r="F34" s="47">
        <v>0</v>
      </c>
      <c r="G34" s="32" t="s">
        <v>91</v>
      </c>
    </row>
    <row r="35" spans="1:7" ht="60">
      <c r="A35" s="20" t="s">
        <v>55</v>
      </c>
      <c r="B35" s="25" t="s">
        <v>56</v>
      </c>
      <c r="C35" s="28">
        <v>10000</v>
      </c>
      <c r="D35" s="38">
        <v>131349.31</v>
      </c>
      <c r="E35" s="27">
        <f t="shared" si="1"/>
        <v>1313.4931</v>
      </c>
      <c r="F35" s="47">
        <v>19078.24</v>
      </c>
      <c r="G35" s="32">
        <f t="shared" si="0"/>
        <v>688.4770817433892</v>
      </c>
    </row>
    <row r="36" spans="1:7" ht="45.75" customHeight="1" hidden="1">
      <c r="A36" s="20" t="s">
        <v>87</v>
      </c>
      <c r="B36" s="25" t="s">
        <v>85</v>
      </c>
      <c r="C36" s="28">
        <f>C37</f>
        <v>0</v>
      </c>
      <c r="D36" s="33">
        <f>D37</f>
        <v>0</v>
      </c>
      <c r="E36" s="27">
        <v>0</v>
      </c>
      <c r="F36" s="28">
        <f>F37</f>
        <v>0</v>
      </c>
      <c r="G36" s="32" t="e">
        <f t="shared" si="0"/>
        <v>#DIV/0!</v>
      </c>
    </row>
    <row r="37" spans="1:7" ht="90" hidden="1">
      <c r="A37" s="20" t="s">
        <v>88</v>
      </c>
      <c r="B37" s="25" t="s">
        <v>86</v>
      </c>
      <c r="C37" s="28">
        <v>0</v>
      </c>
      <c r="D37" s="38">
        <v>0</v>
      </c>
      <c r="E37" s="27">
        <v>0</v>
      </c>
      <c r="F37" s="47">
        <v>0</v>
      </c>
      <c r="G37" s="32" t="e">
        <f t="shared" si="0"/>
        <v>#DIV/0!</v>
      </c>
    </row>
    <row r="38" spans="1:7" ht="16.5" customHeight="1">
      <c r="A38" s="20" t="s">
        <v>57</v>
      </c>
      <c r="B38" s="25" t="s">
        <v>58</v>
      </c>
      <c r="C38" s="28">
        <f>C39+C40</f>
        <v>0</v>
      </c>
      <c r="D38" s="33">
        <f>D39+D40</f>
        <v>0</v>
      </c>
      <c r="E38" s="27" t="s">
        <v>91</v>
      </c>
      <c r="F38" s="28">
        <f>F39+F40</f>
        <v>2972.55</v>
      </c>
      <c r="G38" s="32">
        <f t="shared" si="0"/>
        <v>0</v>
      </c>
    </row>
    <row r="39" spans="1:7" ht="30" hidden="1">
      <c r="A39" s="20" t="s">
        <v>90</v>
      </c>
      <c r="B39" s="25" t="s">
        <v>89</v>
      </c>
      <c r="C39" s="28">
        <v>0</v>
      </c>
      <c r="D39" s="38">
        <v>0</v>
      </c>
      <c r="E39" s="27">
        <v>0</v>
      </c>
      <c r="F39" s="47">
        <v>0</v>
      </c>
      <c r="G39" s="32" t="e">
        <f t="shared" si="0"/>
        <v>#DIV/0!</v>
      </c>
    </row>
    <row r="40" spans="1:7" ht="30" customHeight="1">
      <c r="A40" s="20" t="s">
        <v>59</v>
      </c>
      <c r="B40" s="25" t="s">
        <v>60</v>
      </c>
      <c r="C40" s="28">
        <v>0</v>
      </c>
      <c r="D40" s="38">
        <v>0</v>
      </c>
      <c r="E40" s="27" t="s">
        <v>91</v>
      </c>
      <c r="F40" s="47">
        <v>2972.55</v>
      </c>
      <c r="G40" s="32">
        <f t="shared" si="0"/>
        <v>0</v>
      </c>
    </row>
    <row r="41" spans="1:7" s="7" customFormat="1" ht="17.25" customHeight="1">
      <c r="A41" s="19" t="s">
        <v>61</v>
      </c>
      <c r="B41" s="24" t="s">
        <v>62</v>
      </c>
      <c r="C41" s="29">
        <f>C42+C55+C53</f>
        <v>16971015.16</v>
      </c>
      <c r="D41" s="29">
        <f>D42+D55+D53</f>
        <v>17401015.16</v>
      </c>
      <c r="E41" s="26">
        <f>D41/C41*100</f>
        <v>102.53373175349871</v>
      </c>
      <c r="F41" s="29">
        <f>F42+F53+F55</f>
        <v>12000712.37</v>
      </c>
      <c r="G41" s="32">
        <f t="shared" si="0"/>
        <v>144.99985187129354</v>
      </c>
    </row>
    <row r="42" spans="1:7" ht="45.75" customHeight="1">
      <c r="A42" s="20" t="s">
        <v>63</v>
      </c>
      <c r="B42" s="25" t="s">
        <v>64</v>
      </c>
      <c r="C42" s="28">
        <f>C43+C45+C49+C50</f>
        <v>15142818.16</v>
      </c>
      <c r="D42" s="33">
        <f>D43+D45+D49+D50</f>
        <v>15142818.16</v>
      </c>
      <c r="E42" s="27">
        <f aca="true" t="shared" si="2" ref="E42:E54">D42/C42*100</f>
        <v>100</v>
      </c>
      <c r="F42" s="28">
        <f>F43+F45+F50</f>
        <v>12165560</v>
      </c>
      <c r="G42" s="32">
        <f t="shared" si="0"/>
        <v>124.47284103649976</v>
      </c>
    </row>
    <row r="43" spans="1:7" ht="30.75" customHeight="1">
      <c r="A43" s="20" t="s">
        <v>65</v>
      </c>
      <c r="B43" s="25" t="s">
        <v>96</v>
      </c>
      <c r="C43" s="28">
        <f>C44</f>
        <v>9227700</v>
      </c>
      <c r="D43" s="33">
        <f>D44</f>
        <v>9227700</v>
      </c>
      <c r="E43" s="27">
        <f t="shared" si="2"/>
        <v>100</v>
      </c>
      <c r="F43" s="33">
        <f>F44</f>
        <v>8959800</v>
      </c>
      <c r="G43" s="32">
        <f t="shared" si="0"/>
        <v>102.99002209870756</v>
      </c>
    </row>
    <row r="44" spans="1:7" ht="29.25" customHeight="1">
      <c r="A44" s="20" t="s">
        <v>66</v>
      </c>
      <c r="B44" s="25" t="s">
        <v>97</v>
      </c>
      <c r="C44" s="28">
        <v>9227700</v>
      </c>
      <c r="D44" s="38">
        <v>9227700</v>
      </c>
      <c r="E44" s="27">
        <f t="shared" si="2"/>
        <v>100</v>
      </c>
      <c r="F44" s="47">
        <v>8959800</v>
      </c>
      <c r="G44" s="32">
        <f t="shared" si="0"/>
        <v>102.99002209870756</v>
      </c>
    </row>
    <row r="45" spans="1:7" ht="45.75" customHeight="1">
      <c r="A45" s="20" t="s">
        <v>67</v>
      </c>
      <c r="B45" s="25" t="s">
        <v>102</v>
      </c>
      <c r="C45" s="28">
        <f>C46+C47+C48</f>
        <v>5711167.16</v>
      </c>
      <c r="D45" s="28">
        <f>D46+D47+D48</f>
        <v>5711167.16</v>
      </c>
      <c r="E45" s="27">
        <f t="shared" si="2"/>
        <v>100</v>
      </c>
      <c r="F45" s="28">
        <f>F46+F47+F48</f>
        <v>3000000</v>
      </c>
      <c r="G45" s="32">
        <f t="shared" si="0"/>
        <v>190.37223866666668</v>
      </c>
    </row>
    <row r="46" spans="1:7" ht="120">
      <c r="A46" s="20" t="s">
        <v>68</v>
      </c>
      <c r="B46" s="25" t="s">
        <v>103</v>
      </c>
      <c r="C46" s="28">
        <v>5711167.16</v>
      </c>
      <c r="D46" s="38">
        <v>5711167.16</v>
      </c>
      <c r="E46" s="27">
        <f t="shared" si="2"/>
        <v>100</v>
      </c>
      <c r="F46" s="47">
        <v>3000000</v>
      </c>
      <c r="G46" s="32">
        <f t="shared" si="0"/>
        <v>190.37223866666668</v>
      </c>
    </row>
    <row r="47" spans="1:7" ht="75" hidden="1">
      <c r="A47" s="20" t="s">
        <v>69</v>
      </c>
      <c r="B47" s="25" t="s">
        <v>70</v>
      </c>
      <c r="C47" s="28">
        <v>0</v>
      </c>
      <c r="D47" s="38">
        <v>0</v>
      </c>
      <c r="E47" s="27" t="e">
        <f t="shared" si="2"/>
        <v>#DIV/0!</v>
      </c>
      <c r="F47" s="47">
        <v>0</v>
      </c>
      <c r="G47" s="32" t="e">
        <f t="shared" si="0"/>
        <v>#DIV/0!</v>
      </c>
    </row>
    <row r="48" spans="1:7" ht="28.5" customHeight="1" hidden="1">
      <c r="A48" s="20" t="s">
        <v>71</v>
      </c>
      <c r="B48" s="25" t="s">
        <v>72</v>
      </c>
      <c r="C48" s="28">
        <v>0</v>
      </c>
      <c r="D48" s="38">
        <v>0</v>
      </c>
      <c r="E48" s="27" t="e">
        <f t="shared" si="2"/>
        <v>#DIV/0!</v>
      </c>
      <c r="F48" s="47">
        <v>0</v>
      </c>
      <c r="G48" s="32" t="e">
        <f t="shared" si="0"/>
        <v>#DIV/0!</v>
      </c>
    </row>
    <row r="49" spans="1:7" ht="28.5" customHeight="1" hidden="1">
      <c r="A49" s="20" t="s">
        <v>93</v>
      </c>
      <c r="B49" s="25"/>
      <c r="C49" s="28"/>
      <c r="D49" s="38">
        <v>0</v>
      </c>
      <c r="E49" s="27" t="s">
        <v>91</v>
      </c>
      <c r="F49" s="28">
        <v>0</v>
      </c>
      <c r="G49" s="32" t="e">
        <f t="shared" si="0"/>
        <v>#DIV/0!</v>
      </c>
    </row>
    <row r="50" spans="1:7" ht="28.5" customHeight="1">
      <c r="A50" s="20" t="s">
        <v>73</v>
      </c>
      <c r="B50" s="25" t="s">
        <v>98</v>
      </c>
      <c r="C50" s="33">
        <f>C51+C52</f>
        <v>203951</v>
      </c>
      <c r="D50" s="33">
        <f>D51+D52</f>
        <v>203951</v>
      </c>
      <c r="E50" s="27">
        <f t="shared" si="2"/>
        <v>100</v>
      </c>
      <c r="F50" s="33">
        <f>F51+F52</f>
        <v>205760</v>
      </c>
      <c r="G50" s="32">
        <f t="shared" si="0"/>
        <v>99.12082037325038</v>
      </c>
    </row>
    <row r="51" spans="1:7" ht="60">
      <c r="A51" s="20" t="s">
        <v>92</v>
      </c>
      <c r="B51" s="25" t="s">
        <v>99</v>
      </c>
      <c r="C51" s="28">
        <v>3401</v>
      </c>
      <c r="D51" s="33">
        <v>3401</v>
      </c>
      <c r="E51" s="27">
        <f t="shared" si="2"/>
        <v>100</v>
      </c>
      <c r="F51" s="28">
        <v>23642</v>
      </c>
      <c r="G51" s="32">
        <f t="shared" si="0"/>
        <v>14.385415785466543</v>
      </c>
    </row>
    <row r="52" spans="1:7" ht="60">
      <c r="A52" s="20" t="s">
        <v>74</v>
      </c>
      <c r="B52" s="25" t="s">
        <v>100</v>
      </c>
      <c r="C52" s="28">
        <v>200550</v>
      </c>
      <c r="D52" s="38">
        <v>200550</v>
      </c>
      <c r="E52" s="27">
        <f t="shared" si="2"/>
        <v>100</v>
      </c>
      <c r="F52" s="47">
        <v>182118</v>
      </c>
      <c r="G52" s="32">
        <f t="shared" si="0"/>
        <v>110.12091061839027</v>
      </c>
    </row>
    <row r="53" spans="1:7" ht="15">
      <c r="A53" s="42" t="s">
        <v>106</v>
      </c>
      <c r="B53" s="24" t="s">
        <v>108</v>
      </c>
      <c r="C53" s="29">
        <f>C54</f>
        <v>1828197</v>
      </c>
      <c r="D53" s="29">
        <f>D54</f>
        <v>2258197</v>
      </c>
      <c r="E53" s="26">
        <f>D53/C53*100</f>
        <v>123.52044117783805</v>
      </c>
      <c r="F53" s="28">
        <f>F54</f>
        <v>0</v>
      </c>
      <c r="G53" s="32" t="s">
        <v>91</v>
      </c>
    </row>
    <row r="54" spans="1:7" ht="26.25">
      <c r="A54" s="43" t="s">
        <v>107</v>
      </c>
      <c r="B54" s="25" t="s">
        <v>109</v>
      </c>
      <c r="C54" s="28">
        <v>1828197</v>
      </c>
      <c r="D54" s="38">
        <v>2258197</v>
      </c>
      <c r="E54" s="27">
        <f>D54/C54*100</f>
        <v>123.52044117783805</v>
      </c>
      <c r="F54" s="47">
        <v>0</v>
      </c>
      <c r="G54" s="32" t="s">
        <v>91</v>
      </c>
    </row>
    <row r="55" spans="1:7" ht="45.75" customHeight="1">
      <c r="A55" s="20" t="s">
        <v>75</v>
      </c>
      <c r="B55" s="25" t="s">
        <v>76</v>
      </c>
      <c r="C55" s="28">
        <f>C56</f>
        <v>0</v>
      </c>
      <c r="D55" s="33">
        <f>D56</f>
        <v>0</v>
      </c>
      <c r="E55" s="27">
        <v>0</v>
      </c>
      <c r="F55" s="33">
        <f>F56</f>
        <v>-164847.63</v>
      </c>
      <c r="G55" s="32">
        <f t="shared" si="0"/>
        <v>0</v>
      </c>
    </row>
    <row r="56" spans="1:7" ht="59.25" customHeight="1" thickBot="1">
      <c r="A56" s="20" t="s">
        <v>77</v>
      </c>
      <c r="B56" s="25" t="s">
        <v>101</v>
      </c>
      <c r="C56" s="28">
        <v>0</v>
      </c>
      <c r="D56" s="38">
        <v>0</v>
      </c>
      <c r="E56" s="27">
        <v>0</v>
      </c>
      <c r="F56" s="28">
        <v>-164847.63</v>
      </c>
      <c r="G56" s="32">
        <f t="shared" si="0"/>
        <v>0</v>
      </c>
    </row>
    <row r="57" spans="1:6" ht="12.75" customHeight="1">
      <c r="A57" s="3"/>
      <c r="B57" s="4"/>
      <c r="C57" s="5"/>
      <c r="D57" s="39"/>
      <c r="E57" s="2"/>
      <c r="F57" s="28"/>
    </row>
    <row r="58" spans="1:5" ht="15" hidden="1">
      <c r="A58" s="3"/>
      <c r="B58" s="3"/>
      <c r="C58" s="6"/>
      <c r="D58" s="40"/>
      <c r="E58" s="2" t="s">
        <v>78</v>
      </c>
    </row>
  </sheetData>
  <sheetProtection/>
  <mergeCells count="2">
    <mergeCell ref="A1:G1"/>
    <mergeCell ref="A2:G2"/>
  </mergeCells>
  <printOptions/>
  <pageMargins left="0.5905511811023623" right="0.3937007874015748" top="0.3937007874015748" bottom="0.3937007874015748" header="0" footer="0"/>
  <pageSetup horizontalDpi="600" verticalDpi="600" orientation="portrait" paperSize="9" scale="6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FIN-07\Пользователь</dc:creator>
  <cp:keywords/>
  <dc:description/>
  <cp:lastModifiedBy>Соколова</cp:lastModifiedBy>
  <cp:lastPrinted>2020-01-26T11:40:34Z</cp:lastPrinted>
  <dcterms:created xsi:type="dcterms:W3CDTF">2017-10-24T14:09:09Z</dcterms:created>
  <dcterms:modified xsi:type="dcterms:W3CDTF">2020-01-26T11:40:42Z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C:\Program Files\Keysystems\smart_fin\ReportManager\0503317G_20160101_5.xlsx</vt:lpwstr>
  </property>
  <property fmtid="{D5CDD505-2E9C-101B-9397-08002B2CF9AE}" pid="3" name="Report Name">
    <vt:lpwstr>C__Program Files_Keysystems_smart_fin_ReportManager_0503317G_20160101_5.xlsx</vt:lpwstr>
  </property>
</Properties>
</file>