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40" windowWidth="16935" windowHeight="7365" activeTab="0"/>
  </bookViews>
  <sheets>
    <sheet name="Доходы" sheetId="1" r:id="rId1"/>
  </sheets>
  <definedNames>
    <definedName name="_xlnm.Print_Titles" localSheetId="0">'Доходы'!$4:$4</definedName>
  </definedNames>
  <calcPr fullCalcOnLoad="1"/>
</workbook>
</file>

<file path=xl/sharedStrings.xml><?xml version="1.0" encoding="utf-8"?>
<sst xmlns="http://schemas.openxmlformats.org/spreadsheetml/2006/main" count="132" uniqueCount="117">
  <si>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</si>
  <si>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</si>
  <si>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</si>
  <si>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</si>
  <si>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</si>
  <si>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</si>
  <si>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</si>
  <si>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</si>
  <si>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</si>
  <si>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</si>
  <si>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</si>
  <si>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</si>
  <si>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</si>
  <si>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</si>
  <si>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</si>
  <si>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</si>
  <si>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</si>
  <si>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</si>
  <si>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</si>
  <si>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</si>
  <si>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</si>
  <si>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</si>
  <si>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</si>
  <si>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</si>
  <si>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</si>
  <si>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</si>
  <si>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</si>
  <si>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</si>
  <si>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</si>
  <si>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</si>
  <si>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</si>
  <si>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</si>
  <si>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</si>
  <si>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</si>
  <si>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</si>
  <si>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</si>
  <si>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</si>
  <si>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</si>
  <si>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</si>
  <si>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</si>
  <si>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</si>
  <si>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</si>
  <si>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</si>
  <si>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</si>
  <si>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</si>
  <si>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</si>
  <si>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</si>
  <si>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</si>
  <si>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</si>
  <si>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</si>
  <si>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</si>
  <si>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</si>
  <si>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</si>
  <si>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</si>
  <si>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</si>
  <si>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</si>
  <si>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</si>
  <si>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</si>
  <si>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</si>
  <si>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</si>
  <si>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</si>
  <si>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</si>
  <si>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</si>
  <si>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</si>
  <si>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</si>
  <si>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</si>
  <si>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</si>
  <si>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</si>
  <si>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</si>
  <si>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</si>
  <si>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</si>
  <si>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</si>
  <si>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</si>
  <si>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</si>
  <si>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 xml:space="preserve">Исполнение бюджета Пучежского городского поселения по доходам в разрезе видов доходов      </t>
  </si>
  <si>
    <t>наименование показателя</t>
  </si>
  <si>
    <t>код дохода по бюджетной классификации</t>
  </si>
  <si>
    <t xml:space="preserve">Процент исполнения </t>
  </si>
  <si>
    <t>Доходы от сдачи в аренду имущества, составляющего муниципальную казну</t>
  </si>
  <si>
    <t xml:space="preserve"> 000 1110503513 0000 120</t>
  </si>
  <si>
    <t xml:space="preserve"> 000 1160000000 0000 000</t>
  </si>
  <si>
    <t xml:space="preserve"> 000 1163305013 0000 140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</si>
  <si>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</si>
  <si>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</si>
  <si>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000 1170105013 0000 180</t>
  </si>
  <si>
    <t>Невыясненые поступления, зачисляемые в бюджеты городских поселений</t>
  </si>
  <si>
    <t>-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</si>
  <si>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РФ</t>
  </si>
  <si>
    <t xml:space="preserve">  Субсидии бюджетам бюджетной системы Российской Федерации</t>
  </si>
  <si>
    <t xml:space="preserve"> 000 2021000000 0000 150</t>
  </si>
  <si>
    <t xml:space="preserve"> 000 2021500100 0000 150</t>
  </si>
  <si>
    <t xml:space="preserve"> 000 2023000000 0000 150</t>
  </si>
  <si>
    <t xml:space="preserve"> 000 2023512013 0000 150</t>
  </si>
  <si>
    <t xml:space="preserve"> 000 2023511813 0000 150</t>
  </si>
  <si>
    <t xml:space="preserve"> 000 2196001013 0000 150</t>
  </si>
  <si>
    <t xml:space="preserve"> 000 2022000000 0000 150</t>
  </si>
  <si>
    <t xml:space="preserve"> 000 2022021613 0000 150</t>
  </si>
  <si>
    <t xml:space="preserve"> 000 1010205001 0000 110</t>
  </si>
  <si>
    <t xml:space="preserve">  Налог на доходы физических лиц с сумм прибыли контролируемой ностранной компанией, полученной физическими лицами, признаваемыми контролирующими лицами этой компании</t>
  </si>
  <si>
    <t>ПРОЧИЕ БЕЗВОЗМЕЗДНЫЕ ПОСТУПЛЕНИЯ</t>
  </si>
  <si>
    <t>Прочие безвозмездные постепления в бюджеты городских поселений</t>
  </si>
  <si>
    <t xml:space="preserve"> 000 2070000000 0000 000</t>
  </si>
  <si>
    <t>000 2070503013 0000 150</t>
  </si>
  <si>
    <t xml:space="preserve"> за  9 месяцев 2020 года</t>
  </si>
  <si>
    <t>Утверждено на 2020 год</t>
  </si>
  <si>
    <t>Исполнено за 9 месяцев 2019 года</t>
  </si>
  <si>
    <t xml:space="preserve">Уровень изменений по сравнению с соответствующим периодом 2019 года </t>
  </si>
  <si>
    <t xml:space="preserve"> 000 2022555513 0000 150</t>
  </si>
  <si>
    <t xml:space="preserve"> 000 2022999913 0000 150</t>
  </si>
  <si>
    <t xml:space="preserve">  Субсидии бюджетам на реализацию программ формирования современной городской среды</t>
  </si>
  <si>
    <t xml:space="preserve">Прочие межбюджетные трансферты, передавамые бюджетам городских поселений </t>
  </si>
  <si>
    <t xml:space="preserve"> 000 2024999913 0000 150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</si>
  <si>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</si>
  <si>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000 2070502013 0000 150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</si>
  <si>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</si>
  <si>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</si>
  <si>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>Исполнено на 
01.10.2020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</si>
</sst>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0.0"/>
    <numFmt numFmtId="174" formatCode="#,##0.000"/>
    <numFmt numFmtId="175" formatCode="#,##0.0"/>
  </numFmts>
  <fonts count="64"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49" fontId="36" fillId="0" borderId="0">
      <alignment horizontal="center"/>
      <protection/>
    </xf>
    <xf numFmtId="49" fontId="36" fillId="0" borderId="1">
      <alignment horizontal="center" wrapText="1"/>
      <protection/>
    </xf>
    <xf numFmtId="49" fontId="36" fillId="0" borderId="2">
      <alignment horizontal="center" wrapText="1"/>
      <protection/>
    </xf>
    <xf numFmtId="49" fontId="36" fillId="0" borderId="3">
      <alignment horizontal="center"/>
      <protection/>
    </xf>
    <xf numFmtId="49" fontId="36" fillId="0" borderId="4">
      <alignment/>
      <protection/>
    </xf>
    <xf numFmtId="4" fontId="36" fillId="0" borderId="3">
      <alignment horizontal="right"/>
      <protection/>
    </xf>
    <xf numFmtId="4" fontId="36" fillId="0" borderId="1">
      <alignment horizontal="right"/>
      <protection/>
    </xf>
    <xf numFmtId="49" fontId="36" fillId="0" borderId="0">
      <alignment horizontal="right"/>
      <protection/>
    </xf>
    <xf numFmtId="4" fontId="36" fillId="0" borderId="5">
      <alignment horizontal="right"/>
      <protection/>
    </xf>
    <xf numFmtId="49" fontId="36" fillId="0" borderId="6">
      <alignment horizontal="center"/>
      <protection/>
    </xf>
    <xf numFmtId="4" fontId="36" fillId="0" borderId="7">
      <alignment horizontal="right"/>
      <protection/>
    </xf>
    <xf numFmtId="0" fontId="36" fillId="0" borderId="8">
      <alignment horizontal="left" wrapText="1"/>
      <protection/>
    </xf>
    <xf numFmtId="0" fontId="37" fillId="0" borderId="9">
      <alignment horizontal="left" wrapText="1"/>
      <protection/>
    </xf>
    <xf numFmtId="0" fontId="36" fillId="0" borderId="10">
      <alignment horizontal="left" wrapText="1" indent="2"/>
      <protection/>
    </xf>
    <xf numFmtId="0" fontId="35" fillId="0" borderId="11">
      <alignment/>
      <protection/>
    </xf>
    <xf numFmtId="0" fontId="36" fillId="0" borderId="4">
      <alignment/>
      <protection/>
    </xf>
    <xf numFmtId="0" fontId="35" fillId="0" borderId="4">
      <alignment/>
      <protection/>
    </xf>
    <xf numFmtId="0" fontId="37" fillId="0" borderId="0">
      <alignment horizontal="center"/>
      <protection/>
    </xf>
    <xf numFmtId="0" fontId="37" fillId="0" borderId="4">
      <alignment/>
      <protection/>
    </xf>
    <xf numFmtId="0" fontId="36" fillId="0" borderId="12">
      <alignment horizontal="left" wrapText="1"/>
      <protection/>
    </xf>
    <xf numFmtId="0" fontId="36" fillId="0" borderId="13">
      <alignment horizontal="left" wrapText="1" indent="1"/>
      <protection/>
    </xf>
    <xf numFmtId="0" fontId="36" fillId="0" borderId="12">
      <alignment horizontal="left" wrapText="1" indent="2"/>
      <protection/>
    </xf>
    <xf numFmtId="0" fontId="35" fillId="20" borderId="14">
      <alignment/>
      <protection/>
    </xf>
    <xf numFmtId="0" fontId="36" fillId="0" borderId="15">
      <alignment horizontal="left" wrapText="1" indent="2"/>
      <protection/>
    </xf>
    <xf numFmtId="0" fontId="36" fillId="0" borderId="0">
      <alignment horizontal="center" wrapText="1"/>
      <protection/>
    </xf>
    <xf numFmtId="49" fontId="36" fillId="0" borderId="4">
      <alignment horizontal="left"/>
      <protection/>
    </xf>
    <xf numFmtId="49" fontId="36" fillId="0" borderId="16">
      <alignment horizontal="center" wrapText="1"/>
      <protection/>
    </xf>
    <xf numFmtId="49" fontId="36" fillId="0" borderId="16">
      <alignment horizontal="center" shrinkToFit="1"/>
      <protection/>
    </xf>
    <xf numFmtId="49" fontId="36" fillId="0" borderId="3">
      <alignment horizontal="center" shrinkToFit="1"/>
      <protection/>
    </xf>
    <xf numFmtId="0" fontId="36" fillId="0" borderId="17">
      <alignment horizontal="left" wrapText="1"/>
      <protection/>
    </xf>
    <xf numFmtId="0" fontId="36" fillId="0" borderId="8">
      <alignment horizontal="left" wrapText="1" indent="1"/>
      <protection/>
    </xf>
    <xf numFmtId="0" fontId="36" fillId="0" borderId="17">
      <alignment horizontal="left" wrapText="1" indent="2"/>
      <protection/>
    </xf>
    <xf numFmtId="0" fontId="36" fillId="0" borderId="8">
      <alignment horizontal="left" wrapText="1" indent="2"/>
      <protection/>
    </xf>
    <xf numFmtId="0" fontId="35" fillId="0" borderId="18">
      <alignment/>
      <protection/>
    </xf>
    <xf numFmtId="0" fontId="35" fillId="0" borderId="19">
      <alignment/>
      <protection/>
    </xf>
    <xf numFmtId="0" fontId="37" fillId="0" borderId="20">
      <alignment horizontal="center" vertical="center" textRotation="90" wrapText="1"/>
      <protection/>
    </xf>
    <xf numFmtId="0" fontId="37" fillId="0" borderId="11">
      <alignment horizontal="center" vertical="center" textRotation="90" wrapText="1"/>
      <protection/>
    </xf>
    <xf numFmtId="0" fontId="36" fillId="0" borderId="0">
      <alignment vertical="center"/>
      <protection/>
    </xf>
    <xf numFmtId="0" fontId="37" fillId="0" borderId="4">
      <alignment horizontal="center" vertical="center" textRotation="90" wrapText="1"/>
      <protection/>
    </xf>
    <xf numFmtId="0" fontId="37" fillId="0" borderId="11">
      <alignment horizontal="center" vertical="center" textRotation="90"/>
      <protection/>
    </xf>
    <xf numFmtId="0" fontId="37" fillId="0" borderId="4">
      <alignment horizontal="center" vertical="center" textRotation="90"/>
      <protection/>
    </xf>
    <xf numFmtId="0" fontId="37" fillId="0" borderId="20">
      <alignment horizontal="center" vertical="center" textRotation="90"/>
      <protection/>
    </xf>
    <xf numFmtId="0" fontId="37" fillId="0" borderId="21">
      <alignment horizontal="center" vertical="center" textRotation="90"/>
      <protection/>
    </xf>
    <xf numFmtId="0" fontId="38" fillId="0" borderId="4">
      <alignment wrapText="1"/>
      <protection/>
    </xf>
    <xf numFmtId="0" fontId="38" fillId="0" borderId="21">
      <alignment wrapText="1"/>
      <protection/>
    </xf>
    <xf numFmtId="0" fontId="38" fillId="0" borderId="11">
      <alignment wrapText="1"/>
      <protection/>
    </xf>
    <xf numFmtId="0" fontId="36" fillId="0" borderId="21">
      <alignment horizontal="center" vertical="top" wrapText="1"/>
      <protection/>
    </xf>
    <xf numFmtId="0" fontId="37" fillId="0" borderId="22">
      <alignment/>
      <protection/>
    </xf>
    <xf numFmtId="49" fontId="39" fillId="0" borderId="23">
      <alignment horizontal="left" vertical="center" wrapText="1"/>
      <protection/>
    </xf>
    <xf numFmtId="49" fontId="36" fillId="0" borderId="24">
      <alignment horizontal="left" vertical="center" wrapText="1" indent="2"/>
      <protection/>
    </xf>
    <xf numFmtId="49" fontId="36" fillId="0" borderId="15">
      <alignment horizontal="left" vertical="center" wrapText="1" indent="3"/>
      <protection/>
    </xf>
    <xf numFmtId="49" fontId="36" fillId="0" borderId="23">
      <alignment horizontal="left" vertical="center" wrapText="1" indent="3"/>
      <protection/>
    </xf>
    <xf numFmtId="49" fontId="36" fillId="0" borderId="25">
      <alignment horizontal="left" vertical="center" wrapText="1" indent="3"/>
      <protection/>
    </xf>
    <xf numFmtId="0" fontId="39" fillId="0" borderId="22">
      <alignment horizontal="left" vertical="center" wrapText="1"/>
      <protection/>
    </xf>
    <xf numFmtId="49" fontId="36" fillId="0" borderId="11">
      <alignment horizontal="left" vertical="center" wrapText="1" indent="3"/>
      <protection/>
    </xf>
    <xf numFmtId="49" fontId="36" fillId="0" borderId="0">
      <alignment horizontal="left" vertical="center" wrapText="1" indent="3"/>
      <protection/>
    </xf>
    <xf numFmtId="49" fontId="36" fillId="0" borderId="4">
      <alignment horizontal="left" vertical="center" wrapText="1" indent="3"/>
      <protection/>
    </xf>
    <xf numFmtId="49" fontId="39" fillId="0" borderId="22">
      <alignment horizontal="left" vertical="center" wrapText="1"/>
      <protection/>
    </xf>
    <xf numFmtId="0" fontId="36" fillId="0" borderId="23">
      <alignment horizontal="left" vertical="center" wrapText="1"/>
      <protection/>
    </xf>
    <xf numFmtId="0" fontId="36" fillId="0" borderId="25">
      <alignment horizontal="left" vertical="center" wrapText="1"/>
      <protection/>
    </xf>
    <xf numFmtId="49" fontId="36" fillId="0" borderId="23">
      <alignment horizontal="left" vertical="center" wrapText="1"/>
      <protection/>
    </xf>
    <xf numFmtId="49" fontId="36" fillId="0" borderId="25">
      <alignment horizontal="left" vertical="center" wrapText="1"/>
      <protection/>
    </xf>
    <xf numFmtId="49" fontId="37" fillId="0" borderId="26">
      <alignment horizontal="center"/>
      <protection/>
    </xf>
    <xf numFmtId="49" fontId="37" fillId="0" borderId="27">
      <alignment horizontal="center" vertical="center" wrapText="1"/>
      <protection/>
    </xf>
    <xf numFmtId="49" fontId="36" fillId="0" borderId="28">
      <alignment horizontal="center" vertical="center" wrapText="1"/>
      <protection/>
    </xf>
    <xf numFmtId="49" fontId="36" fillId="0" borderId="16">
      <alignment horizontal="center" vertical="center" wrapText="1"/>
      <protection/>
    </xf>
    <xf numFmtId="49" fontId="36" fillId="0" borderId="27">
      <alignment horizontal="center" vertical="center" wrapText="1"/>
      <protection/>
    </xf>
    <xf numFmtId="49" fontId="36" fillId="0" borderId="29">
      <alignment horizontal="center" vertical="center" wrapText="1"/>
      <protection/>
    </xf>
    <xf numFmtId="49" fontId="36" fillId="0" borderId="30">
      <alignment horizontal="center" vertical="center" wrapText="1"/>
      <protection/>
    </xf>
    <xf numFmtId="49" fontId="36" fillId="0" borderId="0">
      <alignment horizontal="center" vertical="center" wrapText="1"/>
      <protection/>
    </xf>
    <xf numFmtId="49" fontId="36" fillId="0" borderId="4">
      <alignment horizontal="center" vertical="center" wrapText="1"/>
      <protection/>
    </xf>
    <xf numFmtId="49" fontId="37" fillId="0" borderId="26">
      <alignment horizontal="center" vertical="center" wrapText="1"/>
      <protection/>
    </xf>
    <xf numFmtId="0" fontId="37" fillId="0" borderId="26">
      <alignment horizontal="center" vertical="center"/>
      <protection/>
    </xf>
    <xf numFmtId="0" fontId="36" fillId="0" borderId="28">
      <alignment horizontal="center" vertical="center"/>
      <protection/>
    </xf>
    <xf numFmtId="0" fontId="36" fillId="0" borderId="16">
      <alignment horizontal="center" vertical="center"/>
      <protection/>
    </xf>
    <xf numFmtId="0" fontId="36" fillId="0" borderId="27">
      <alignment horizontal="center" vertical="center"/>
      <protection/>
    </xf>
    <xf numFmtId="0" fontId="37" fillId="0" borderId="27">
      <alignment horizontal="center" vertical="center"/>
      <protection/>
    </xf>
    <xf numFmtId="0" fontId="36" fillId="0" borderId="29">
      <alignment horizontal="center" vertical="center"/>
      <protection/>
    </xf>
    <xf numFmtId="49" fontId="37" fillId="0" borderId="26">
      <alignment horizontal="center" vertical="center"/>
      <protection/>
    </xf>
    <xf numFmtId="49" fontId="36" fillId="0" borderId="28">
      <alignment horizontal="center" vertical="center"/>
      <protection/>
    </xf>
    <xf numFmtId="49" fontId="36" fillId="0" borderId="16">
      <alignment horizontal="center" vertical="center"/>
      <protection/>
    </xf>
    <xf numFmtId="49" fontId="36" fillId="0" borderId="27">
      <alignment horizontal="center" vertical="center"/>
      <protection/>
    </xf>
    <xf numFmtId="49" fontId="36" fillId="0" borderId="29">
      <alignment horizontal="center" vertical="center"/>
      <protection/>
    </xf>
    <xf numFmtId="49" fontId="36" fillId="0" borderId="4">
      <alignment horizontal="center"/>
      <protection/>
    </xf>
    <xf numFmtId="0" fontId="36" fillId="0" borderId="11">
      <alignment horizontal="center"/>
      <protection/>
    </xf>
    <xf numFmtId="0" fontId="36" fillId="0" borderId="0">
      <alignment horizontal="center"/>
      <protection/>
    </xf>
    <xf numFmtId="49" fontId="36" fillId="0" borderId="4">
      <alignment/>
      <protection/>
    </xf>
    <xf numFmtId="0" fontId="36" fillId="0" borderId="21">
      <alignment horizontal="center" vertical="top"/>
      <protection/>
    </xf>
    <xf numFmtId="49" fontId="36" fillId="0" borderId="21">
      <alignment horizontal="center" vertical="top" wrapText="1"/>
      <protection/>
    </xf>
    <xf numFmtId="0" fontId="36" fillId="0" borderId="18">
      <alignment/>
      <protection/>
    </xf>
    <xf numFmtId="4" fontId="36" fillId="0" borderId="31">
      <alignment horizontal="right"/>
      <protection/>
    </xf>
    <xf numFmtId="4" fontId="36" fillId="0" borderId="30">
      <alignment horizontal="right"/>
      <protection/>
    </xf>
    <xf numFmtId="4" fontId="36" fillId="0" borderId="0">
      <alignment horizontal="right" shrinkToFit="1"/>
      <protection/>
    </xf>
    <xf numFmtId="4" fontId="36" fillId="0" borderId="4">
      <alignment horizontal="right"/>
      <protection/>
    </xf>
    <xf numFmtId="0" fontId="36" fillId="0" borderId="11">
      <alignment/>
      <protection/>
    </xf>
    <xf numFmtId="0" fontId="36" fillId="0" borderId="21">
      <alignment horizontal="center" vertical="top" wrapText="1"/>
      <protection/>
    </xf>
    <xf numFmtId="0" fontId="36" fillId="0" borderId="4">
      <alignment horizontal="center"/>
      <protection/>
    </xf>
    <xf numFmtId="49" fontId="36" fillId="0" borderId="11">
      <alignment horizontal="center"/>
      <protection/>
    </xf>
    <xf numFmtId="49" fontId="36" fillId="0" borderId="0">
      <alignment horizontal="left"/>
      <protection/>
    </xf>
    <xf numFmtId="4" fontId="36" fillId="0" borderId="18">
      <alignment horizontal="right"/>
      <protection/>
    </xf>
    <xf numFmtId="0" fontId="36" fillId="0" borderId="21">
      <alignment horizontal="center" vertical="top"/>
      <protection/>
    </xf>
    <xf numFmtId="4" fontId="36" fillId="0" borderId="19">
      <alignment horizontal="right"/>
      <protection/>
    </xf>
    <xf numFmtId="4" fontId="36" fillId="0" borderId="32">
      <alignment horizontal="right"/>
      <protection/>
    </xf>
    <xf numFmtId="0" fontId="36" fillId="0" borderId="19">
      <alignment/>
      <protection/>
    </xf>
    <xf numFmtId="0" fontId="40" fillId="0" borderId="33">
      <alignment/>
      <protection/>
    </xf>
    <xf numFmtId="0" fontId="35" fillId="2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 horizontal="left"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20" borderId="4">
      <alignment/>
      <protection/>
    </xf>
    <xf numFmtId="49" fontId="36" fillId="0" borderId="21">
      <alignment horizontal="center" vertical="center" wrapText="1"/>
      <protection/>
    </xf>
    <xf numFmtId="49" fontId="36" fillId="0" borderId="21">
      <alignment horizontal="center" vertical="center" wrapText="1"/>
      <protection/>
    </xf>
    <xf numFmtId="0" fontId="35" fillId="20" borderId="34">
      <alignment/>
      <protection/>
    </xf>
    <xf numFmtId="0" fontId="36" fillId="0" borderId="35">
      <alignment horizontal="left" wrapText="1"/>
      <protection/>
    </xf>
    <xf numFmtId="0" fontId="36" fillId="0" borderId="12">
      <alignment horizontal="left" wrapText="1" indent="1"/>
      <protection/>
    </xf>
    <xf numFmtId="0" fontId="36" fillId="0" borderId="6">
      <alignment horizontal="left" wrapText="1" indent="2"/>
      <protection/>
    </xf>
    <xf numFmtId="0" fontId="35" fillId="20" borderId="11">
      <alignment/>
      <protection/>
    </xf>
    <xf numFmtId="0" fontId="42" fillId="0" borderId="0">
      <alignment horizontal="center" wrapText="1"/>
      <protection/>
    </xf>
    <xf numFmtId="0" fontId="43" fillId="0" borderId="0">
      <alignment horizontal="center" vertical="top"/>
      <protection/>
    </xf>
    <xf numFmtId="0" fontId="36" fillId="0" borderId="4">
      <alignment wrapText="1"/>
      <protection/>
    </xf>
    <xf numFmtId="0" fontId="36" fillId="0" borderId="34">
      <alignment wrapText="1"/>
      <protection/>
    </xf>
    <xf numFmtId="0" fontId="36" fillId="0" borderId="11">
      <alignment horizontal="left"/>
      <protection/>
    </xf>
    <xf numFmtId="0" fontId="35" fillId="20" borderId="36">
      <alignment/>
      <protection/>
    </xf>
    <xf numFmtId="49" fontId="36" fillId="0" borderId="26">
      <alignment horizontal="center" wrapText="1"/>
      <protection/>
    </xf>
    <xf numFmtId="49" fontId="36" fillId="0" borderId="28">
      <alignment horizontal="center" wrapText="1"/>
      <protection/>
    </xf>
    <xf numFmtId="49" fontId="36" fillId="0" borderId="27">
      <alignment horizontal="center"/>
      <protection/>
    </xf>
    <xf numFmtId="0" fontId="35" fillId="20" borderId="37">
      <alignment/>
      <protection/>
    </xf>
    <xf numFmtId="0" fontId="36" fillId="0" borderId="30">
      <alignment/>
      <protection/>
    </xf>
    <xf numFmtId="0" fontId="36" fillId="0" borderId="0">
      <alignment horizontal="center"/>
      <protection/>
    </xf>
    <xf numFmtId="49" fontId="36" fillId="0" borderId="11">
      <alignment/>
      <protection/>
    </xf>
    <xf numFmtId="49" fontId="36" fillId="0" borderId="0">
      <alignment/>
      <protection/>
    </xf>
    <xf numFmtId="49" fontId="36" fillId="0" borderId="1">
      <alignment horizontal="center"/>
      <protection/>
    </xf>
    <xf numFmtId="49" fontId="36" fillId="0" borderId="18">
      <alignment horizontal="center"/>
      <protection/>
    </xf>
    <xf numFmtId="49" fontId="36" fillId="0" borderId="21">
      <alignment horizontal="center"/>
      <protection/>
    </xf>
    <xf numFmtId="49" fontId="36" fillId="0" borderId="21">
      <alignment horizontal="center" vertical="center" wrapText="1"/>
      <protection/>
    </xf>
    <xf numFmtId="49" fontId="36" fillId="0" borderId="31">
      <alignment horizontal="center" vertical="center" wrapText="1"/>
      <protection/>
    </xf>
    <xf numFmtId="0" fontId="35" fillId="20" borderId="38">
      <alignment/>
      <protection/>
    </xf>
    <xf numFmtId="4" fontId="36" fillId="0" borderId="21">
      <alignment horizontal="right"/>
      <protection/>
    </xf>
    <xf numFmtId="0" fontId="36" fillId="21" borderId="30">
      <alignment/>
      <protection/>
    </xf>
    <xf numFmtId="0" fontId="36" fillId="21" borderId="0">
      <alignment/>
      <protection/>
    </xf>
    <xf numFmtId="0" fontId="42" fillId="0" borderId="0">
      <alignment horizontal="center" wrapText="1"/>
      <protection/>
    </xf>
    <xf numFmtId="0" fontId="44" fillId="0" borderId="39">
      <alignment/>
      <protection/>
    </xf>
    <xf numFmtId="49" fontId="45" fillId="0" borderId="40">
      <alignment horizontal="right"/>
      <protection/>
    </xf>
    <xf numFmtId="0" fontId="36" fillId="0" borderId="40">
      <alignment horizontal="right"/>
      <protection/>
    </xf>
    <xf numFmtId="0" fontId="44" fillId="0" borderId="4">
      <alignment/>
      <protection/>
    </xf>
    <xf numFmtId="0" fontId="36" fillId="0" borderId="31">
      <alignment horizontal="center"/>
      <protection/>
    </xf>
    <xf numFmtId="49" fontId="35" fillId="0" borderId="41">
      <alignment horizontal="center"/>
      <protection/>
    </xf>
    <xf numFmtId="172" fontId="36" fillId="0" borderId="9">
      <alignment horizontal="center"/>
      <protection/>
    </xf>
    <xf numFmtId="0" fontId="36" fillId="0" borderId="42">
      <alignment horizontal="center"/>
      <protection/>
    </xf>
    <xf numFmtId="49" fontId="36" fillId="0" borderId="10">
      <alignment horizontal="center"/>
      <protection/>
    </xf>
    <xf numFmtId="49" fontId="36" fillId="0" borderId="9">
      <alignment horizontal="center"/>
      <protection/>
    </xf>
    <xf numFmtId="0" fontId="36" fillId="0" borderId="9">
      <alignment horizontal="center"/>
      <protection/>
    </xf>
    <xf numFmtId="49" fontId="36" fillId="0" borderId="43">
      <alignment horizontal="center"/>
      <protection/>
    </xf>
    <xf numFmtId="0" fontId="40" fillId="0" borderId="30">
      <alignment/>
      <protection/>
    </xf>
    <xf numFmtId="0" fontId="44" fillId="0" borderId="0">
      <alignment/>
      <protection/>
    </xf>
    <xf numFmtId="0" fontId="35" fillId="0" borderId="44">
      <alignment/>
      <protection/>
    </xf>
    <xf numFmtId="0" fontId="35" fillId="0" borderId="33">
      <alignment/>
      <protection/>
    </xf>
    <xf numFmtId="4" fontId="36" fillId="0" borderId="6">
      <alignment horizontal="right"/>
      <protection/>
    </xf>
    <xf numFmtId="49" fontId="36" fillId="0" borderId="19">
      <alignment horizontal="center"/>
      <protection/>
    </xf>
    <xf numFmtId="0" fontId="36" fillId="0" borderId="45">
      <alignment horizontal="left" wrapText="1"/>
      <protection/>
    </xf>
    <xf numFmtId="0" fontId="36" fillId="0" borderId="17">
      <alignment horizontal="left" wrapText="1" indent="1"/>
      <protection/>
    </xf>
    <xf numFmtId="0" fontId="36" fillId="0" borderId="9">
      <alignment horizontal="left" wrapText="1" indent="2"/>
      <protection/>
    </xf>
    <xf numFmtId="0" fontId="35" fillId="20" borderId="46">
      <alignment/>
      <protection/>
    </xf>
    <xf numFmtId="0" fontId="36" fillId="21" borderId="14">
      <alignment/>
      <protection/>
    </xf>
    <xf numFmtId="0" fontId="42" fillId="0" borderId="0">
      <alignment horizontal="left" wrapText="1"/>
      <protection/>
    </xf>
    <xf numFmtId="49" fontId="35" fillId="0" borderId="0">
      <alignment/>
      <protection/>
    </xf>
    <xf numFmtId="0" fontId="36" fillId="0" borderId="0">
      <alignment horizontal="right"/>
      <protection/>
    </xf>
    <xf numFmtId="49" fontId="36" fillId="0" borderId="0">
      <alignment horizontal="right"/>
      <protection/>
    </xf>
    <xf numFmtId="0" fontId="36" fillId="0" borderId="0">
      <alignment horizontal="left" wrapText="1"/>
      <protection/>
    </xf>
    <xf numFmtId="0" fontId="36" fillId="0" borderId="4">
      <alignment horizontal="left"/>
      <protection/>
    </xf>
    <xf numFmtId="0" fontId="36" fillId="0" borderId="13">
      <alignment horizontal="left" wrapText="1"/>
      <protection/>
    </xf>
    <xf numFmtId="0" fontId="36" fillId="0" borderId="34">
      <alignment/>
      <protection/>
    </xf>
    <xf numFmtId="0" fontId="37" fillId="0" borderId="47">
      <alignment horizontal="left" wrapText="1"/>
      <protection/>
    </xf>
    <xf numFmtId="0" fontId="36" fillId="0" borderId="5">
      <alignment horizontal="left" wrapText="1" indent="2"/>
      <protection/>
    </xf>
    <xf numFmtId="49" fontId="36" fillId="0" borderId="0">
      <alignment horizontal="center" wrapText="1"/>
      <protection/>
    </xf>
    <xf numFmtId="49" fontId="36" fillId="0" borderId="27">
      <alignment horizontal="center" wrapText="1"/>
      <protection/>
    </xf>
    <xf numFmtId="0" fontId="36" fillId="0" borderId="48">
      <alignment/>
      <protection/>
    </xf>
    <xf numFmtId="0" fontId="36" fillId="0" borderId="49">
      <alignment horizontal="center" wrapText="1"/>
      <protection/>
    </xf>
    <xf numFmtId="0" fontId="35" fillId="20" borderId="30">
      <alignment/>
      <protection/>
    </xf>
    <xf numFmtId="49" fontId="36" fillId="0" borderId="16">
      <alignment horizontal="center"/>
      <protection/>
    </xf>
    <xf numFmtId="0" fontId="35" fillId="0" borderId="3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6" fillId="28" borderId="50" applyNumberFormat="0" applyAlignment="0" applyProtection="0"/>
    <xf numFmtId="0" fontId="47" fillId="29" borderId="51" applyNumberFormat="0" applyAlignment="0" applyProtection="0"/>
    <xf numFmtId="0" fontId="48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52" applyNumberFormat="0" applyFill="0" applyAlignment="0" applyProtection="0"/>
    <xf numFmtId="0" fontId="50" fillId="0" borderId="53" applyNumberFormat="0" applyFill="0" applyAlignment="0" applyProtection="0"/>
    <xf numFmtId="0" fontId="51" fillId="0" borderId="5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5" applyNumberFormat="0" applyFill="0" applyAlignment="0" applyProtection="0"/>
    <xf numFmtId="0" fontId="53" fillId="30" borderId="56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8" fillId="0" borderId="58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149" applyNumberFormat="1" applyProtection="1">
      <alignment/>
      <protection/>
    </xf>
    <xf numFmtId="0" fontId="36" fillId="0" borderId="0" xfId="147" applyNumberFormat="1" applyProtection="1">
      <alignment/>
      <protection/>
    </xf>
    <xf numFmtId="0" fontId="36" fillId="0" borderId="30" xfId="168" applyNumberFormat="1" applyProtection="1">
      <alignment/>
      <protection/>
    </xf>
    <xf numFmtId="0" fontId="36" fillId="21" borderId="30" xfId="179" applyNumberFormat="1" applyProtection="1">
      <alignment/>
      <protection/>
    </xf>
    <xf numFmtId="0" fontId="36" fillId="21" borderId="0" xfId="180" applyNumberFormat="1" applyProtection="1">
      <alignment/>
      <protection/>
    </xf>
    <xf numFmtId="0" fontId="30" fillId="0" borderId="0" xfId="0" applyFont="1" applyAlignment="1" applyProtection="1">
      <alignment/>
      <protection locked="0"/>
    </xf>
    <xf numFmtId="49" fontId="38" fillId="0" borderId="59" xfId="151" applyNumberFormat="1" applyFont="1" applyBorder="1" applyAlignment="1" applyProtection="1">
      <alignment horizontal="center" vertical="center" wrapText="1"/>
      <protection/>
    </xf>
    <xf numFmtId="4" fontId="61" fillId="0" borderId="60" xfId="0" applyNumberFormat="1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62" fillId="0" borderId="0" xfId="144" applyNumberFormat="1" applyFont="1" applyProtection="1">
      <alignment/>
      <protection/>
    </xf>
    <xf numFmtId="0" fontId="38" fillId="0" borderId="0" xfId="146" applyNumberFormat="1" applyFont="1" applyProtection="1">
      <alignment horizontal="left"/>
      <protection/>
    </xf>
    <xf numFmtId="49" fontId="38" fillId="0" borderId="0" xfId="171" applyNumberFormat="1" applyFont="1" applyProtection="1">
      <alignment/>
      <protection/>
    </xf>
    <xf numFmtId="0" fontId="38" fillId="0" borderId="0" xfId="149" applyNumberFormat="1" applyFont="1" applyProtection="1">
      <alignment/>
      <protection/>
    </xf>
    <xf numFmtId="0" fontId="62" fillId="0" borderId="35" xfId="154" applyNumberFormat="1" applyFont="1" applyProtection="1">
      <alignment horizontal="left" wrapText="1"/>
      <protection/>
    </xf>
    <xf numFmtId="0" fontId="38" fillId="0" borderId="12" xfId="155" applyNumberFormat="1" applyFont="1" applyProtection="1">
      <alignment horizontal="left" wrapText="1" indent="1"/>
      <protection/>
    </xf>
    <xf numFmtId="0" fontId="62" fillId="0" borderId="6" xfId="156" applyNumberFormat="1" applyFont="1" applyProtection="1">
      <alignment horizontal="left" wrapText="1" indent="2"/>
      <protection/>
    </xf>
    <xf numFmtId="0" fontId="38" fillId="0" borderId="6" xfId="156" applyNumberFormat="1" applyFont="1" applyProtection="1">
      <alignment horizontal="left" wrapText="1" indent="2"/>
      <protection/>
    </xf>
    <xf numFmtId="49" fontId="62" fillId="0" borderId="1" xfId="172" applyNumberFormat="1" applyFont="1" applyAlignment="1" applyProtection="1">
      <alignment horizontal="center" vertical="center"/>
      <protection/>
    </xf>
    <xf numFmtId="49" fontId="38" fillId="0" borderId="18" xfId="173" applyNumberFormat="1" applyFont="1" applyAlignment="1" applyProtection="1">
      <alignment horizontal="center" vertical="center"/>
      <protection/>
    </xf>
    <xf numFmtId="0" fontId="38" fillId="0" borderId="61" xfId="197" applyNumberFormat="1" applyFont="1" applyBorder="1" applyAlignment="1" applyProtection="1">
      <alignment vertical="center"/>
      <protection/>
    </xf>
    <xf numFmtId="49" fontId="62" fillId="0" borderId="21" xfId="174" applyNumberFormat="1" applyFont="1" applyAlignment="1" applyProtection="1">
      <alignment horizontal="center" vertical="center"/>
      <protection/>
    </xf>
    <xf numFmtId="49" fontId="38" fillId="0" borderId="21" xfId="174" applyNumberFormat="1" applyFont="1" applyAlignment="1" applyProtection="1">
      <alignment horizontal="center" vertical="center"/>
      <protection/>
    </xf>
    <xf numFmtId="173" fontId="2" fillId="0" borderId="61" xfId="0" applyNumberFormat="1" applyFont="1" applyBorder="1" applyAlignment="1" applyProtection="1">
      <alignment horizontal="center" vertical="center"/>
      <protection locked="0"/>
    </xf>
    <xf numFmtId="173" fontId="3" fillId="0" borderId="61" xfId="0" applyNumberFormat="1" applyFont="1" applyBorder="1" applyAlignment="1" applyProtection="1">
      <alignment horizontal="center" vertical="center"/>
      <protection locked="0"/>
    </xf>
    <xf numFmtId="4" fontId="3" fillId="0" borderId="61" xfId="0" applyNumberFormat="1" applyFont="1" applyBorder="1" applyAlignment="1" applyProtection="1">
      <alignment vertical="center"/>
      <protection locked="0"/>
    </xf>
    <xf numFmtId="4" fontId="3" fillId="0" borderId="61" xfId="0" applyNumberFormat="1" applyFont="1" applyBorder="1" applyAlignment="1" applyProtection="1">
      <alignment horizontal="center" vertical="center"/>
      <protection locked="0"/>
    </xf>
    <xf numFmtId="4" fontId="38" fillId="0" borderId="21" xfId="178" applyNumberFormat="1" applyFont="1" applyAlignment="1" applyProtection="1">
      <alignment horizontal="center" vertical="center"/>
      <protection/>
    </xf>
    <xf numFmtId="4" fontId="62" fillId="0" borderId="21" xfId="178" applyNumberFormat="1" applyFont="1" applyAlignment="1" applyProtection="1">
      <alignment horizontal="center" vertical="center"/>
      <protection/>
    </xf>
    <xf numFmtId="175" fontId="2" fillId="0" borderId="61" xfId="0" applyNumberFormat="1" applyFont="1" applyBorder="1" applyAlignment="1" applyProtection="1">
      <alignment horizontal="center" vertical="center"/>
      <protection locked="0"/>
    </xf>
    <xf numFmtId="175" fontId="3" fillId="0" borderId="61" xfId="0" applyNumberFormat="1" applyFont="1" applyBorder="1" applyAlignment="1" applyProtection="1">
      <alignment vertical="center"/>
      <protection locked="0"/>
    </xf>
    <xf numFmtId="175" fontId="3" fillId="0" borderId="61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4" fontId="38" fillId="0" borderId="21" xfId="178" applyNumberFormat="1" applyFont="1" applyFill="1" applyAlignment="1" applyProtection="1">
      <alignment horizontal="center" vertical="center"/>
      <protection/>
    </xf>
    <xf numFmtId="0" fontId="38" fillId="0" borderId="0" xfId="149" applyNumberFormat="1" applyFont="1" applyFill="1" applyProtection="1">
      <alignment/>
      <protection/>
    </xf>
    <xf numFmtId="4" fontId="61" fillId="0" borderId="60" xfId="0" applyNumberFormat="1" applyFont="1" applyFill="1" applyBorder="1" applyAlignment="1">
      <alignment horizontal="center" vertical="center" wrapText="1"/>
    </xf>
    <xf numFmtId="4" fontId="62" fillId="0" borderId="21" xfId="178" applyNumberFormat="1" applyFont="1" applyFill="1" applyAlignment="1" applyProtection="1">
      <alignment horizontal="center" vertical="center"/>
      <protection/>
    </xf>
    <xf numFmtId="49" fontId="38" fillId="0" borderId="62" xfId="173" applyNumberFormat="1" applyFont="1" applyFill="1" applyBorder="1" applyAlignment="1" applyProtection="1">
      <alignment horizontal="center" vertical="center"/>
      <protection/>
    </xf>
    <xf numFmtId="4" fontId="38" fillId="0" borderId="63" xfId="178" applyNumberFormat="1" applyFont="1" applyFill="1" applyBorder="1" applyAlignment="1" applyProtection="1">
      <alignment horizontal="center" vertical="center"/>
      <protection/>
    </xf>
    <xf numFmtId="0" fontId="36" fillId="0" borderId="30" xfId="179" applyNumberFormat="1" applyFill="1" applyProtection="1">
      <alignment/>
      <protection/>
    </xf>
    <xf numFmtId="0" fontId="36" fillId="0" borderId="0" xfId="180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63" fillId="0" borderId="6" xfId="156" applyNumberFormat="1" applyFont="1" applyProtection="1">
      <alignment horizontal="left" wrapText="1" indent="2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62" fillId="0" borderId="0" xfId="148" applyNumberFormat="1" applyFont="1" applyAlignment="1" applyProtection="1">
      <alignment horizontal="center" vertical="center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:G2"/>
    </sheetView>
  </sheetViews>
  <sheetFormatPr defaultColWidth="9.140625" defaultRowHeight="15"/>
  <cols>
    <col min="1" max="1" width="61.8515625" style="1" customWidth="1"/>
    <col min="2" max="2" width="26.140625" style="1" customWidth="1"/>
    <col min="3" max="3" width="14.7109375" style="1" customWidth="1"/>
    <col min="4" max="4" width="15.7109375" style="44" customWidth="1"/>
    <col min="5" max="5" width="11.7109375" style="1" customWidth="1"/>
    <col min="6" max="7" width="15.7109375" style="1" hidden="1" customWidth="1"/>
    <col min="8" max="8" width="9.140625" style="1" customWidth="1"/>
    <col min="9" max="9" width="12.421875" style="1" customWidth="1"/>
    <col min="10" max="16384" width="9.140625" style="1" customWidth="1"/>
  </cols>
  <sheetData>
    <row r="1" spans="1:7" ht="21" customHeight="1">
      <c r="A1" s="46" t="s">
        <v>74</v>
      </c>
      <c r="B1" s="46"/>
      <c r="C1" s="46"/>
      <c r="D1" s="46"/>
      <c r="E1" s="46"/>
      <c r="F1" s="46"/>
      <c r="G1" s="46"/>
    </row>
    <row r="2" spans="1:7" ht="20.25" customHeight="1">
      <c r="A2" s="47" t="s">
        <v>103</v>
      </c>
      <c r="B2" s="47"/>
      <c r="C2" s="47"/>
      <c r="D2" s="47"/>
      <c r="E2" s="47"/>
      <c r="F2" s="47"/>
      <c r="G2" s="47"/>
    </row>
    <row r="3" spans="1:7" ht="19.5" customHeight="1">
      <c r="A3" s="13"/>
      <c r="B3" s="14"/>
      <c r="C3" s="15"/>
      <c r="D3" s="37"/>
      <c r="E3" s="16"/>
      <c r="F3" s="12"/>
      <c r="G3" s="12"/>
    </row>
    <row r="4" spans="1:7" ht="90.75" thickBot="1">
      <c r="A4" s="8" t="s">
        <v>75</v>
      </c>
      <c r="B4" s="8" t="s">
        <v>76</v>
      </c>
      <c r="C4" s="9" t="s">
        <v>104</v>
      </c>
      <c r="D4" s="38" t="s">
        <v>116</v>
      </c>
      <c r="E4" s="10" t="s">
        <v>77</v>
      </c>
      <c r="F4" s="9" t="s">
        <v>105</v>
      </c>
      <c r="G4" s="11" t="s">
        <v>106</v>
      </c>
    </row>
    <row r="5" spans="1:7" s="7" customFormat="1" ht="21.75" customHeight="1">
      <c r="A5" s="17" t="s">
        <v>0</v>
      </c>
      <c r="B5" s="21" t="s">
        <v>1</v>
      </c>
      <c r="C5" s="31">
        <f>C7+C41</f>
        <v>89083005.59</v>
      </c>
      <c r="D5" s="39">
        <f>D7+D41</f>
        <v>44562938.599999994</v>
      </c>
      <c r="E5" s="26">
        <f>D5/C5*100</f>
        <v>50.02406273212048</v>
      </c>
      <c r="F5" s="31">
        <f>F7+F41</f>
        <v>41425639.480000004</v>
      </c>
      <c r="G5" s="32">
        <f>D5/F5*100</f>
        <v>107.57332695253783</v>
      </c>
    </row>
    <row r="6" spans="1:7" ht="15" customHeight="1">
      <c r="A6" s="18" t="s">
        <v>2</v>
      </c>
      <c r="B6" s="22"/>
      <c r="C6" s="22"/>
      <c r="D6" s="40"/>
      <c r="E6" s="23"/>
      <c r="F6" s="28"/>
      <c r="G6" s="33"/>
    </row>
    <row r="7" spans="1:7" s="7" customFormat="1" ht="15" customHeight="1">
      <c r="A7" s="19" t="s">
        <v>3</v>
      </c>
      <c r="B7" s="24" t="s">
        <v>4</v>
      </c>
      <c r="C7" s="31">
        <f>C8+C14+C20+C22+C27+C33+C36+C38</f>
        <v>38706221.07</v>
      </c>
      <c r="D7" s="39">
        <f>D8+D14+D20+D22+D27+D33+D36+D38</f>
        <v>28341202.52</v>
      </c>
      <c r="E7" s="26">
        <f>D7/C7*100</f>
        <v>73.2213110361383</v>
      </c>
      <c r="F7" s="31">
        <f>F8+F14+F20+F22+F27+F33+F36+F38</f>
        <v>26836080.660000004</v>
      </c>
      <c r="G7" s="32">
        <f>D7/F7*100</f>
        <v>105.60857555568248</v>
      </c>
    </row>
    <row r="8" spans="1:7" ht="15" customHeight="1">
      <c r="A8" s="20" t="s">
        <v>5</v>
      </c>
      <c r="B8" s="25" t="s">
        <v>6</v>
      </c>
      <c r="C8" s="30">
        <f>C9</f>
        <v>32665500</v>
      </c>
      <c r="D8" s="36">
        <f>D9</f>
        <v>24942341.32</v>
      </c>
      <c r="E8" s="27">
        <f aca="true" t="shared" si="0" ref="E8:E35">D8/C8*100</f>
        <v>76.35683311138663</v>
      </c>
      <c r="F8" s="30">
        <f>F9</f>
        <v>22849815.32</v>
      </c>
      <c r="G8" s="34">
        <f aca="true" t="shared" si="1" ref="G8:G35">D8/F8*100</f>
        <v>109.15773703504925</v>
      </c>
    </row>
    <row r="9" spans="1:7" ht="15" customHeight="1">
      <c r="A9" s="20" t="s">
        <v>7</v>
      </c>
      <c r="B9" s="25" t="s">
        <v>8</v>
      </c>
      <c r="C9" s="30">
        <f>SUM(C10:C12)</f>
        <v>32665500</v>
      </c>
      <c r="D9" s="36">
        <f>SUM(D10:D13)</f>
        <v>24942341.32</v>
      </c>
      <c r="E9" s="27">
        <f t="shared" si="0"/>
        <v>76.35683311138663</v>
      </c>
      <c r="F9" s="30">
        <f>SUM(F10:F13)</f>
        <v>22849815.32</v>
      </c>
      <c r="G9" s="34">
        <f t="shared" si="1"/>
        <v>109.15773703504925</v>
      </c>
    </row>
    <row r="10" spans="1:7" ht="75" customHeight="1">
      <c r="A10" s="20" t="s">
        <v>9</v>
      </c>
      <c r="B10" s="25" t="s">
        <v>10</v>
      </c>
      <c r="C10" s="30">
        <v>32400000</v>
      </c>
      <c r="D10" s="41">
        <v>24709711.55</v>
      </c>
      <c r="E10" s="27">
        <f t="shared" si="0"/>
        <v>76.26454182098766</v>
      </c>
      <c r="F10" s="30">
        <v>22648081.58</v>
      </c>
      <c r="G10" s="34">
        <f t="shared" si="1"/>
        <v>109.10289007357066</v>
      </c>
    </row>
    <row r="11" spans="1:7" ht="105.75" customHeight="1">
      <c r="A11" s="20" t="s">
        <v>11</v>
      </c>
      <c r="B11" s="25" t="s">
        <v>12</v>
      </c>
      <c r="C11" s="30">
        <v>189000</v>
      </c>
      <c r="D11" s="41">
        <v>155736.45</v>
      </c>
      <c r="E11" s="27">
        <f t="shared" si="0"/>
        <v>82.4002380952381</v>
      </c>
      <c r="F11" s="30">
        <v>147692.44</v>
      </c>
      <c r="G11" s="34">
        <f t="shared" si="1"/>
        <v>105.44646022504605</v>
      </c>
    </row>
    <row r="12" spans="1:7" ht="50.25" customHeight="1">
      <c r="A12" s="20" t="s">
        <v>13</v>
      </c>
      <c r="B12" s="25" t="s">
        <v>14</v>
      </c>
      <c r="C12" s="30">
        <v>76500</v>
      </c>
      <c r="D12" s="41">
        <v>76893.32</v>
      </c>
      <c r="E12" s="27">
        <f t="shared" si="0"/>
        <v>100.51414379084969</v>
      </c>
      <c r="F12" s="30">
        <v>53994.5</v>
      </c>
      <c r="G12" s="34">
        <f t="shared" si="1"/>
        <v>142.40954171258184</v>
      </c>
    </row>
    <row r="13" spans="1:7" ht="60.75" customHeight="1">
      <c r="A13" s="20" t="s">
        <v>98</v>
      </c>
      <c r="B13" s="25" t="s">
        <v>97</v>
      </c>
      <c r="C13" s="30">
        <v>0</v>
      </c>
      <c r="D13" s="41">
        <v>0</v>
      </c>
      <c r="E13" s="27">
        <v>0</v>
      </c>
      <c r="F13" s="30">
        <v>46.8</v>
      </c>
      <c r="G13" s="34">
        <v>0</v>
      </c>
    </row>
    <row r="14" spans="1:7" ht="45.75" customHeight="1">
      <c r="A14" s="20" t="s">
        <v>15</v>
      </c>
      <c r="B14" s="25" t="s">
        <v>16</v>
      </c>
      <c r="C14" s="30">
        <f>C15</f>
        <v>1708721.07</v>
      </c>
      <c r="D14" s="36">
        <f>D15</f>
        <v>1127469.48</v>
      </c>
      <c r="E14" s="27">
        <f t="shared" si="0"/>
        <v>65.98323739286482</v>
      </c>
      <c r="F14" s="30">
        <f>F15</f>
        <v>1224190.78</v>
      </c>
      <c r="G14" s="34">
        <f t="shared" si="1"/>
        <v>92.09916447826866</v>
      </c>
    </row>
    <row r="15" spans="1:7" ht="33" customHeight="1">
      <c r="A15" s="20" t="s">
        <v>17</v>
      </c>
      <c r="B15" s="25" t="s">
        <v>18</v>
      </c>
      <c r="C15" s="30">
        <f>SUM(C16:C19)</f>
        <v>1708721.07</v>
      </c>
      <c r="D15" s="36">
        <f>SUM(D16:D19)</f>
        <v>1127469.48</v>
      </c>
      <c r="E15" s="27">
        <f t="shared" si="0"/>
        <v>65.98323739286482</v>
      </c>
      <c r="F15" s="30">
        <f>SUM(F16:F19)</f>
        <v>1224190.78</v>
      </c>
      <c r="G15" s="34">
        <f t="shared" si="1"/>
        <v>92.09916447826866</v>
      </c>
    </row>
    <row r="16" spans="1:7" ht="75" customHeight="1">
      <c r="A16" s="20" t="s">
        <v>19</v>
      </c>
      <c r="B16" s="25" t="s">
        <v>20</v>
      </c>
      <c r="C16" s="30">
        <v>782995.7</v>
      </c>
      <c r="D16" s="41">
        <v>525635.03</v>
      </c>
      <c r="E16" s="27">
        <f t="shared" si="0"/>
        <v>67.13127926500746</v>
      </c>
      <c r="F16" s="30">
        <v>554167.42</v>
      </c>
      <c r="G16" s="34">
        <f t="shared" si="1"/>
        <v>94.85130504424096</v>
      </c>
    </row>
    <row r="17" spans="1:7" ht="88.5" customHeight="1">
      <c r="A17" s="20" t="s">
        <v>21</v>
      </c>
      <c r="B17" s="25" t="s">
        <v>22</v>
      </c>
      <c r="C17" s="30">
        <v>4033.09</v>
      </c>
      <c r="D17" s="41">
        <v>3628.77</v>
      </c>
      <c r="E17" s="27">
        <f t="shared" si="0"/>
        <v>89.97493237195302</v>
      </c>
      <c r="F17" s="30">
        <v>4213.14</v>
      </c>
      <c r="G17" s="34">
        <f t="shared" si="1"/>
        <v>86.12982241273728</v>
      </c>
    </row>
    <row r="18" spans="1:7" ht="75" customHeight="1">
      <c r="A18" s="20" t="s">
        <v>23</v>
      </c>
      <c r="B18" s="25" t="s">
        <v>24</v>
      </c>
      <c r="C18" s="30">
        <v>1022739.48</v>
      </c>
      <c r="D18" s="41">
        <v>700876.73</v>
      </c>
      <c r="E18" s="27">
        <f t="shared" si="0"/>
        <v>68.52935118921975</v>
      </c>
      <c r="F18" s="30">
        <v>759536.58</v>
      </c>
      <c r="G18" s="34">
        <f t="shared" si="1"/>
        <v>92.276889415912</v>
      </c>
    </row>
    <row r="19" spans="1:7" ht="79.5" customHeight="1">
      <c r="A19" s="20" t="s">
        <v>25</v>
      </c>
      <c r="B19" s="25" t="s">
        <v>26</v>
      </c>
      <c r="C19" s="30">
        <v>-101047.2</v>
      </c>
      <c r="D19" s="41">
        <v>-102671.05</v>
      </c>
      <c r="E19" s="27">
        <f t="shared" si="0"/>
        <v>101.60702127322678</v>
      </c>
      <c r="F19" s="30">
        <v>-93726.36</v>
      </c>
      <c r="G19" s="34">
        <f t="shared" si="1"/>
        <v>109.54340913271356</v>
      </c>
    </row>
    <row r="20" spans="1:7" ht="17.25" customHeight="1">
      <c r="A20" s="20" t="s">
        <v>27</v>
      </c>
      <c r="B20" s="25" t="s">
        <v>28</v>
      </c>
      <c r="C20" s="30">
        <f>C21</f>
        <v>0</v>
      </c>
      <c r="D20" s="36">
        <f>D21</f>
        <v>7976.91</v>
      </c>
      <c r="E20" s="27" t="s">
        <v>86</v>
      </c>
      <c r="F20" s="30">
        <f>F21</f>
        <v>1896.01</v>
      </c>
      <c r="G20" s="34">
        <f t="shared" si="1"/>
        <v>420.7208822738276</v>
      </c>
    </row>
    <row r="21" spans="1:7" ht="17.25" customHeight="1">
      <c r="A21" s="20" t="s">
        <v>29</v>
      </c>
      <c r="B21" s="25" t="s">
        <v>30</v>
      </c>
      <c r="C21" s="30">
        <v>0</v>
      </c>
      <c r="D21" s="41">
        <v>7976.91</v>
      </c>
      <c r="E21" s="27" t="s">
        <v>86</v>
      </c>
      <c r="F21" s="30">
        <v>1896.01</v>
      </c>
      <c r="G21" s="34">
        <f t="shared" si="1"/>
        <v>420.7208822738276</v>
      </c>
    </row>
    <row r="22" spans="1:7" ht="15.75" customHeight="1">
      <c r="A22" s="20" t="s">
        <v>31</v>
      </c>
      <c r="B22" s="25" t="s">
        <v>32</v>
      </c>
      <c r="C22" s="30">
        <f>C23+C24</f>
        <v>3600000</v>
      </c>
      <c r="D22" s="36">
        <f>D23+D24</f>
        <v>1822605.31</v>
      </c>
      <c r="E22" s="27">
        <f t="shared" si="0"/>
        <v>50.62792527777778</v>
      </c>
      <c r="F22" s="30">
        <f>F23+F24</f>
        <v>2242567.95</v>
      </c>
      <c r="G22" s="34">
        <f t="shared" si="1"/>
        <v>81.27313645055882</v>
      </c>
    </row>
    <row r="23" spans="1:7" ht="47.25" customHeight="1">
      <c r="A23" s="20" t="s">
        <v>33</v>
      </c>
      <c r="B23" s="25" t="s">
        <v>34</v>
      </c>
      <c r="C23" s="30">
        <v>630000</v>
      </c>
      <c r="D23" s="41">
        <v>129087.92</v>
      </c>
      <c r="E23" s="27">
        <f t="shared" si="0"/>
        <v>20.490146031746033</v>
      </c>
      <c r="F23" s="30">
        <v>447674.03</v>
      </c>
      <c r="G23" s="34">
        <f t="shared" si="1"/>
        <v>28.835248718805513</v>
      </c>
    </row>
    <row r="24" spans="1:7" ht="15.75" customHeight="1">
      <c r="A24" s="20" t="s">
        <v>35</v>
      </c>
      <c r="B24" s="25" t="s">
        <v>36</v>
      </c>
      <c r="C24" s="30">
        <f>C25+C26</f>
        <v>2970000</v>
      </c>
      <c r="D24" s="36">
        <f>D25+D26</f>
        <v>1693517.3900000001</v>
      </c>
      <c r="E24" s="27">
        <f t="shared" si="0"/>
        <v>57.02078754208755</v>
      </c>
      <c r="F24" s="30">
        <f>F25+F26</f>
        <v>1794893.92</v>
      </c>
      <c r="G24" s="34">
        <f t="shared" si="1"/>
        <v>94.35194866557909</v>
      </c>
    </row>
    <row r="25" spans="1:7" ht="32.25" customHeight="1">
      <c r="A25" s="20" t="s">
        <v>37</v>
      </c>
      <c r="B25" s="25" t="s">
        <v>38</v>
      </c>
      <c r="C25" s="30">
        <v>2410000</v>
      </c>
      <c r="D25" s="41">
        <v>1610820.1</v>
      </c>
      <c r="E25" s="27">
        <f t="shared" si="0"/>
        <v>66.83900829875519</v>
      </c>
      <c r="F25" s="30">
        <v>1642737.2</v>
      </c>
      <c r="G25" s="34">
        <f t="shared" si="1"/>
        <v>98.05707814980997</v>
      </c>
    </row>
    <row r="26" spans="1:7" ht="31.5" customHeight="1">
      <c r="A26" s="20" t="s">
        <v>39</v>
      </c>
      <c r="B26" s="25" t="s">
        <v>40</v>
      </c>
      <c r="C26" s="30">
        <v>560000</v>
      </c>
      <c r="D26" s="41">
        <v>82697.29</v>
      </c>
      <c r="E26" s="27">
        <f t="shared" si="0"/>
        <v>14.767373214285714</v>
      </c>
      <c r="F26" s="30">
        <v>152156.72</v>
      </c>
      <c r="G26" s="34">
        <f t="shared" si="1"/>
        <v>54.350074055224106</v>
      </c>
    </row>
    <row r="27" spans="1:7" ht="45.75" customHeight="1">
      <c r="A27" s="20" t="s">
        <v>41</v>
      </c>
      <c r="B27" s="25" t="s">
        <v>42</v>
      </c>
      <c r="C27" s="30">
        <f>C28+C32</f>
        <v>722000</v>
      </c>
      <c r="D27" s="36">
        <f>D28+D32</f>
        <v>379379.51</v>
      </c>
      <c r="E27" s="27">
        <f t="shared" si="0"/>
        <v>52.54563850415512</v>
      </c>
      <c r="F27" s="30">
        <f>F28+F32</f>
        <v>428072.84</v>
      </c>
      <c r="G27" s="34">
        <f t="shared" si="1"/>
        <v>88.62498961625316</v>
      </c>
    </row>
    <row r="28" spans="1:7" ht="88.5" customHeight="1">
      <c r="A28" s="20" t="s">
        <v>43</v>
      </c>
      <c r="B28" s="25" t="s">
        <v>44</v>
      </c>
      <c r="C28" s="30">
        <v>572000</v>
      </c>
      <c r="D28" s="36">
        <f>D29+D30+D31</f>
        <v>294906.53</v>
      </c>
      <c r="E28" s="27">
        <f t="shared" si="0"/>
        <v>51.557085664335666</v>
      </c>
      <c r="F28" s="30">
        <v>428072.84</v>
      </c>
      <c r="G28" s="34">
        <f>D28/F28*100</f>
        <v>68.89167039889753</v>
      </c>
    </row>
    <row r="29" spans="1:7" ht="72.75" customHeight="1">
      <c r="A29" s="20" t="s">
        <v>45</v>
      </c>
      <c r="B29" s="25" t="s">
        <v>46</v>
      </c>
      <c r="C29" s="30">
        <v>400000</v>
      </c>
      <c r="D29" s="41">
        <v>166540.43</v>
      </c>
      <c r="E29" s="27">
        <f t="shared" si="0"/>
        <v>41.6351075</v>
      </c>
      <c r="F29" s="30">
        <v>299706.74</v>
      </c>
      <c r="G29" s="34">
        <f t="shared" si="1"/>
        <v>55.5677960395552</v>
      </c>
    </row>
    <row r="30" spans="1:7" ht="30" hidden="1">
      <c r="A30" s="20" t="s">
        <v>78</v>
      </c>
      <c r="B30" s="25" t="s">
        <v>79</v>
      </c>
      <c r="C30" s="30">
        <v>0</v>
      </c>
      <c r="D30" s="36">
        <v>0</v>
      </c>
      <c r="E30" s="27">
        <v>0</v>
      </c>
      <c r="F30" s="29">
        <v>0</v>
      </c>
      <c r="G30" s="34" t="s">
        <v>86</v>
      </c>
    </row>
    <row r="31" spans="1:7" ht="45.75" customHeight="1">
      <c r="A31" s="20" t="s">
        <v>47</v>
      </c>
      <c r="B31" s="25" t="s">
        <v>48</v>
      </c>
      <c r="C31" s="30">
        <v>172000</v>
      </c>
      <c r="D31" s="41">
        <v>128366.1</v>
      </c>
      <c r="E31" s="27">
        <f t="shared" si="0"/>
        <v>74.6314534883721</v>
      </c>
      <c r="F31" s="29">
        <v>128366.1</v>
      </c>
      <c r="G31" s="34">
        <f t="shared" si="1"/>
        <v>100</v>
      </c>
    </row>
    <row r="32" spans="1:7" ht="75" customHeight="1">
      <c r="A32" s="20" t="s">
        <v>49</v>
      </c>
      <c r="B32" s="25" t="s">
        <v>50</v>
      </c>
      <c r="C32" s="30">
        <v>150000</v>
      </c>
      <c r="D32" s="41">
        <v>84472.98</v>
      </c>
      <c r="E32" s="27">
        <f t="shared" si="0"/>
        <v>56.31532</v>
      </c>
      <c r="F32" s="29">
        <v>0</v>
      </c>
      <c r="G32" s="34">
        <v>0</v>
      </c>
    </row>
    <row r="33" spans="1:7" ht="30" customHeight="1">
      <c r="A33" s="20" t="s">
        <v>51</v>
      </c>
      <c r="B33" s="25" t="s">
        <v>52</v>
      </c>
      <c r="C33" s="30">
        <f>C34+C35</f>
        <v>10000</v>
      </c>
      <c r="D33" s="36">
        <f>D34+D35</f>
        <v>61429.99</v>
      </c>
      <c r="E33" s="27">
        <f t="shared" si="0"/>
        <v>614.2999</v>
      </c>
      <c r="F33" s="30">
        <f>F34+F35</f>
        <v>89537.76</v>
      </c>
      <c r="G33" s="34">
        <f t="shared" si="1"/>
        <v>68.60791469431445</v>
      </c>
    </row>
    <row r="34" spans="1:7" ht="58.5" customHeight="1">
      <c r="A34" s="20" t="s">
        <v>114</v>
      </c>
      <c r="B34" s="25" t="s">
        <v>115</v>
      </c>
      <c r="C34" s="30">
        <v>0</v>
      </c>
      <c r="D34" s="41">
        <v>46244</v>
      </c>
      <c r="E34" s="27" t="s">
        <v>86</v>
      </c>
      <c r="F34" s="29">
        <v>0</v>
      </c>
      <c r="G34" s="34" t="s">
        <v>86</v>
      </c>
    </row>
    <row r="35" spans="1:7" ht="47.25" customHeight="1">
      <c r="A35" s="20" t="s">
        <v>53</v>
      </c>
      <c r="B35" s="25" t="s">
        <v>54</v>
      </c>
      <c r="C35" s="30">
        <v>10000</v>
      </c>
      <c r="D35" s="41">
        <v>15185.99</v>
      </c>
      <c r="E35" s="27">
        <f t="shared" si="0"/>
        <v>151.8599</v>
      </c>
      <c r="F35" s="29">
        <v>89537.76</v>
      </c>
      <c r="G35" s="34">
        <f t="shared" si="1"/>
        <v>16.96043099581674</v>
      </c>
    </row>
    <row r="36" spans="1:7" ht="15.75" customHeight="1">
      <c r="A36" s="20" t="s">
        <v>82</v>
      </c>
      <c r="B36" s="25" t="s">
        <v>80</v>
      </c>
      <c r="C36" s="30">
        <f>C37</f>
        <v>0</v>
      </c>
      <c r="D36" s="36">
        <f>D37</f>
        <v>0</v>
      </c>
      <c r="E36" s="27">
        <v>0</v>
      </c>
      <c r="F36" s="30">
        <f>F37</f>
        <v>0</v>
      </c>
      <c r="G36" s="34" t="s">
        <v>86</v>
      </c>
    </row>
    <row r="37" spans="1:7" ht="61.5" customHeight="1">
      <c r="A37" s="20" t="s">
        <v>83</v>
      </c>
      <c r="B37" s="25" t="s">
        <v>81</v>
      </c>
      <c r="C37" s="30">
        <v>0</v>
      </c>
      <c r="D37" s="41">
        <v>0</v>
      </c>
      <c r="E37" s="27">
        <v>0</v>
      </c>
      <c r="F37" s="29">
        <v>0</v>
      </c>
      <c r="G37" s="34" t="s">
        <v>86</v>
      </c>
    </row>
    <row r="38" spans="1:7" ht="16.5" customHeight="1" hidden="1">
      <c r="A38" s="20" t="s">
        <v>55</v>
      </c>
      <c r="B38" s="25" t="s">
        <v>56</v>
      </c>
      <c r="C38" s="30">
        <f>C39+C40</f>
        <v>0</v>
      </c>
      <c r="D38" s="36">
        <f>D39+D40</f>
        <v>0</v>
      </c>
      <c r="E38" s="27" t="s">
        <v>86</v>
      </c>
      <c r="F38" s="30">
        <f>F39+F40</f>
        <v>0</v>
      </c>
      <c r="G38" s="34" t="s">
        <v>86</v>
      </c>
    </row>
    <row r="39" spans="1:7" ht="30" hidden="1">
      <c r="A39" s="20" t="s">
        <v>85</v>
      </c>
      <c r="B39" s="25" t="s">
        <v>84</v>
      </c>
      <c r="C39" s="30">
        <v>0</v>
      </c>
      <c r="D39" s="41">
        <v>0</v>
      </c>
      <c r="E39" s="27">
        <v>0</v>
      </c>
      <c r="F39" s="30">
        <v>0</v>
      </c>
      <c r="G39" s="34" t="e">
        <f>D39/F39*100</f>
        <v>#DIV/0!</v>
      </c>
    </row>
    <row r="40" spans="1:7" ht="19.5" customHeight="1" hidden="1">
      <c r="A40" s="20" t="s">
        <v>57</v>
      </c>
      <c r="B40" s="25" t="s">
        <v>58</v>
      </c>
      <c r="C40" s="30">
        <v>0</v>
      </c>
      <c r="D40" s="41">
        <v>0</v>
      </c>
      <c r="E40" s="27" t="s">
        <v>86</v>
      </c>
      <c r="F40" s="29">
        <v>0</v>
      </c>
      <c r="G40" s="34" t="s">
        <v>86</v>
      </c>
    </row>
    <row r="41" spans="1:7" s="7" customFormat="1" ht="17.25" customHeight="1">
      <c r="A41" s="19" t="s">
        <v>59</v>
      </c>
      <c r="B41" s="24" t="s">
        <v>60</v>
      </c>
      <c r="C41" s="31">
        <f>C42+C57</f>
        <v>50376784.519999996</v>
      </c>
      <c r="D41" s="31">
        <f>D42+D57+D54</f>
        <v>16221736.079999998</v>
      </c>
      <c r="E41" s="26">
        <f>D41/C41*100</f>
        <v>32.20081677416278</v>
      </c>
      <c r="F41" s="31">
        <f>F42+F57+F54</f>
        <v>14589558.82</v>
      </c>
      <c r="G41" s="34">
        <f>D41/F41*100</f>
        <v>111.18729688907753</v>
      </c>
    </row>
    <row r="42" spans="1:7" ht="45.75" customHeight="1">
      <c r="A42" s="20" t="s">
        <v>61</v>
      </c>
      <c r="B42" s="25" t="s">
        <v>62</v>
      </c>
      <c r="C42" s="30">
        <f>C43+C45+C49+C50+C53+C54</f>
        <v>55649541</v>
      </c>
      <c r="D42" s="36">
        <f>D43+D45+D49+D50</f>
        <v>21463367.52</v>
      </c>
      <c r="E42" s="27">
        <f aca="true" t="shared" si="2" ref="E42:E58">D42/C42*100</f>
        <v>38.5688132090793</v>
      </c>
      <c r="F42" s="30">
        <f>F43+F45+F49+F50</f>
        <v>12761361.82</v>
      </c>
      <c r="G42" s="34">
        <f>D42/F42*100</f>
        <v>168.1902591803482</v>
      </c>
    </row>
    <row r="43" spans="1:7" ht="30.75" customHeight="1">
      <c r="A43" s="20" t="s">
        <v>63</v>
      </c>
      <c r="B43" s="25" t="s">
        <v>89</v>
      </c>
      <c r="C43" s="30">
        <f>C44</f>
        <v>8766300</v>
      </c>
      <c r="D43" s="36">
        <f>D44</f>
        <v>6574725</v>
      </c>
      <c r="E43" s="27">
        <f t="shared" si="2"/>
        <v>75</v>
      </c>
      <c r="F43" s="30">
        <f>F44</f>
        <v>6920775</v>
      </c>
      <c r="G43" s="34">
        <f>D43/F43*100</f>
        <v>94.99983744595077</v>
      </c>
    </row>
    <row r="44" spans="1:7" ht="15" customHeight="1">
      <c r="A44" s="20" t="s">
        <v>64</v>
      </c>
      <c r="B44" s="25" t="s">
        <v>90</v>
      </c>
      <c r="C44" s="30">
        <v>8766300</v>
      </c>
      <c r="D44" s="41">
        <v>6574725</v>
      </c>
      <c r="E44" s="27">
        <f t="shared" si="2"/>
        <v>75</v>
      </c>
      <c r="F44" s="30">
        <v>6920775</v>
      </c>
      <c r="G44" s="34">
        <f>D44/F44*100</f>
        <v>94.99983744595077</v>
      </c>
    </row>
    <row r="45" spans="1:7" ht="27.75" customHeight="1">
      <c r="A45" s="20" t="s">
        <v>65</v>
      </c>
      <c r="B45" s="25" t="s">
        <v>95</v>
      </c>
      <c r="C45" s="30">
        <f>C46+C47+C48</f>
        <v>23024323.69</v>
      </c>
      <c r="D45" s="30">
        <f>D46+D47+D48</f>
        <v>14746826.29</v>
      </c>
      <c r="E45" s="27">
        <f t="shared" si="2"/>
        <v>64.04890101681853</v>
      </c>
      <c r="F45" s="30">
        <f>F46+F47+F48</f>
        <v>5711167.16</v>
      </c>
      <c r="G45" s="34">
        <v>0</v>
      </c>
    </row>
    <row r="46" spans="1:7" ht="90" customHeight="1">
      <c r="A46" s="20" t="s">
        <v>66</v>
      </c>
      <c r="B46" s="25" t="s">
        <v>96</v>
      </c>
      <c r="C46" s="30">
        <v>2081141.14</v>
      </c>
      <c r="D46" s="41">
        <v>0</v>
      </c>
      <c r="E46" s="27">
        <f t="shared" si="2"/>
        <v>0</v>
      </c>
      <c r="F46" s="29">
        <v>5711167.16</v>
      </c>
      <c r="G46" s="34">
        <v>0</v>
      </c>
    </row>
    <row r="47" spans="1:7" ht="31.5" customHeight="1">
      <c r="A47" s="20" t="s">
        <v>109</v>
      </c>
      <c r="B47" s="25" t="s">
        <v>107</v>
      </c>
      <c r="C47" s="30">
        <v>20000000</v>
      </c>
      <c r="D47" s="41">
        <v>14746826.29</v>
      </c>
      <c r="E47" s="27">
        <f t="shared" si="2"/>
        <v>73.73413144999999</v>
      </c>
      <c r="F47" s="29">
        <v>0</v>
      </c>
      <c r="G47" s="34" t="s">
        <v>86</v>
      </c>
    </row>
    <row r="48" spans="1:7" ht="19.5" customHeight="1">
      <c r="A48" s="20" t="s">
        <v>67</v>
      </c>
      <c r="B48" s="25" t="s">
        <v>108</v>
      </c>
      <c r="C48" s="30">
        <v>943182.55</v>
      </c>
      <c r="D48" s="41">
        <v>0</v>
      </c>
      <c r="E48" s="27">
        <f t="shared" si="2"/>
        <v>0</v>
      </c>
      <c r="F48" s="29">
        <v>0</v>
      </c>
      <c r="G48" s="34" t="s">
        <v>86</v>
      </c>
    </row>
    <row r="49" spans="1:7" ht="28.5" customHeight="1" hidden="1">
      <c r="A49" s="20" t="s">
        <v>88</v>
      </c>
      <c r="B49" s="25"/>
      <c r="C49" s="30"/>
      <c r="D49" s="41">
        <v>0</v>
      </c>
      <c r="E49" s="27" t="s">
        <v>86</v>
      </c>
      <c r="F49" s="35">
        <v>0</v>
      </c>
      <c r="G49" s="34" t="s">
        <v>86</v>
      </c>
    </row>
    <row r="50" spans="1:7" ht="28.5" customHeight="1">
      <c r="A50" s="20" t="s">
        <v>68</v>
      </c>
      <c r="B50" s="25" t="s">
        <v>91</v>
      </c>
      <c r="C50" s="30">
        <f>C52</f>
        <v>202300</v>
      </c>
      <c r="D50" s="36">
        <v>141816.23</v>
      </c>
      <c r="E50" s="27">
        <f t="shared" si="2"/>
        <v>70.10194265941672</v>
      </c>
      <c r="F50" s="30">
        <v>129419.66</v>
      </c>
      <c r="G50" s="34">
        <f>D50/F50*100</f>
        <v>109.57858334661057</v>
      </c>
    </row>
    <row r="51" spans="1:7" ht="45" hidden="1">
      <c r="A51" s="20" t="s">
        <v>87</v>
      </c>
      <c r="B51" s="25" t="s">
        <v>92</v>
      </c>
      <c r="C51" s="30">
        <v>0</v>
      </c>
      <c r="D51" s="36">
        <v>0</v>
      </c>
      <c r="E51" s="27" t="s">
        <v>86</v>
      </c>
      <c r="F51" s="30">
        <v>0</v>
      </c>
      <c r="G51" s="34" t="e">
        <f>D51/F51*100</f>
        <v>#DIV/0!</v>
      </c>
    </row>
    <row r="52" spans="1:7" ht="42.75" customHeight="1">
      <c r="A52" s="20" t="s">
        <v>69</v>
      </c>
      <c r="B52" s="25" t="s">
        <v>93</v>
      </c>
      <c r="C52" s="30">
        <v>202300</v>
      </c>
      <c r="D52" s="41">
        <v>141816.23</v>
      </c>
      <c r="E52" s="27">
        <f t="shared" si="2"/>
        <v>70.10194265941672</v>
      </c>
      <c r="F52" s="30">
        <v>129419.66</v>
      </c>
      <c r="G52" s="34">
        <f>D52/F52*100</f>
        <v>109.57858334661057</v>
      </c>
    </row>
    <row r="53" spans="1:7" ht="30">
      <c r="A53" s="20" t="s">
        <v>110</v>
      </c>
      <c r="B53" s="25" t="s">
        <v>111</v>
      </c>
      <c r="C53" s="30">
        <v>23618890</v>
      </c>
      <c r="D53" s="41">
        <v>0</v>
      </c>
      <c r="E53" s="27">
        <v>0</v>
      </c>
      <c r="F53" s="30">
        <v>0</v>
      </c>
      <c r="G53" s="34">
        <v>0</v>
      </c>
    </row>
    <row r="54" spans="1:7" ht="15">
      <c r="A54" s="45" t="s">
        <v>99</v>
      </c>
      <c r="B54" s="24" t="s">
        <v>101</v>
      </c>
      <c r="C54" s="31">
        <f>C56+C55</f>
        <v>37727.31</v>
      </c>
      <c r="D54" s="31">
        <f>D56+D55</f>
        <v>31125.04</v>
      </c>
      <c r="E54" s="26">
        <v>0</v>
      </c>
      <c r="F54" s="31">
        <f>F56</f>
        <v>1828197</v>
      </c>
      <c r="G54" s="34">
        <v>0</v>
      </c>
    </row>
    <row r="55" spans="1:7" ht="44.25" customHeight="1">
      <c r="A55" s="20" t="s">
        <v>112</v>
      </c>
      <c r="B55" s="25" t="s">
        <v>113</v>
      </c>
      <c r="C55" s="30">
        <v>37727.31</v>
      </c>
      <c r="D55" s="30">
        <v>31125.04</v>
      </c>
      <c r="E55" s="27">
        <f t="shared" si="2"/>
        <v>82.50002451804808</v>
      </c>
      <c r="F55" s="30"/>
      <c r="G55" s="34">
        <v>0</v>
      </c>
    </row>
    <row r="56" spans="1:7" ht="30">
      <c r="A56" s="20" t="s">
        <v>100</v>
      </c>
      <c r="B56" s="25" t="s">
        <v>102</v>
      </c>
      <c r="C56" s="30">
        <v>0</v>
      </c>
      <c r="D56" s="41">
        <v>0</v>
      </c>
      <c r="E56" s="27">
        <v>0</v>
      </c>
      <c r="F56" s="30">
        <v>1828197</v>
      </c>
      <c r="G56" s="34">
        <v>0</v>
      </c>
    </row>
    <row r="57" spans="1:7" ht="45.75" customHeight="1">
      <c r="A57" s="20" t="s">
        <v>70</v>
      </c>
      <c r="B57" s="25" t="s">
        <v>71</v>
      </c>
      <c r="C57" s="30">
        <f>C58</f>
        <v>-5272756.48</v>
      </c>
      <c r="D57" s="30">
        <f>D58</f>
        <v>-5272756.48</v>
      </c>
      <c r="E57" s="27">
        <f t="shared" si="2"/>
        <v>100</v>
      </c>
      <c r="F57" s="30">
        <f>F58</f>
        <v>0</v>
      </c>
      <c r="G57" s="34">
        <v>0</v>
      </c>
    </row>
    <row r="58" spans="1:7" ht="49.5" customHeight="1" thickBot="1">
      <c r="A58" s="20" t="s">
        <v>72</v>
      </c>
      <c r="B58" s="25" t="s">
        <v>94</v>
      </c>
      <c r="C58" s="30">
        <v>-5272756.48</v>
      </c>
      <c r="D58" s="41">
        <v>-5272756.48</v>
      </c>
      <c r="E58" s="27">
        <f t="shared" si="2"/>
        <v>100</v>
      </c>
      <c r="F58" s="30">
        <v>0</v>
      </c>
      <c r="G58" s="34">
        <v>0</v>
      </c>
    </row>
    <row r="59" spans="1:5" ht="12.75" customHeight="1">
      <c r="A59" s="3"/>
      <c r="B59" s="4"/>
      <c r="C59" s="5"/>
      <c r="D59" s="42"/>
      <c r="E59" s="2"/>
    </row>
    <row r="60" spans="1:5" ht="15" hidden="1">
      <c r="A60" s="3"/>
      <c r="B60" s="3"/>
      <c r="C60" s="6"/>
      <c r="D60" s="43"/>
      <c r="E60" s="2" t="s">
        <v>73</v>
      </c>
    </row>
  </sheetData>
  <sheetProtection/>
  <mergeCells count="2">
    <mergeCell ref="A1:G1"/>
    <mergeCell ref="A2:G2"/>
  </mergeCells>
  <printOptions/>
  <pageMargins left="0.5905511811023623" right="0.3937007874015748" top="0.3937007874015748" bottom="0.3937007874015748" header="0" footer="0"/>
  <pageSetup horizontalDpi="600" verticalDpi="600" orientation="portrait" paperSize="9" scale="70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FIN-07\Пользователь</dc:creator>
  <cp:keywords/>
  <dc:description/>
  <cp:lastModifiedBy>User</cp:lastModifiedBy>
  <cp:lastPrinted>2020-10-15T06:34:35Z</cp:lastPrinted>
  <dcterms:created xsi:type="dcterms:W3CDTF">2017-10-24T14:09:09Z</dcterms:created>
  <dcterms:modified xsi:type="dcterms:W3CDTF">2020-10-26T10:34:48Z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C:\Program Files\Keysystems\smart_fin\ReportManager\0503317G_20160101_5.xlsx</vt:lpwstr>
  </property>
  <property fmtid="{D5CDD505-2E9C-101B-9397-08002B2CF9AE}" pid="3" name="Report Name">
    <vt:lpwstr>C__Program Files_Keysystems_smart_fin_ReportManager_0503317G_20160101_5.xlsx</vt:lpwstr>
  </property>
</Properties>
</file>