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<sst xmlns="http://schemas.openxmlformats.org/spreadsheetml/2006/main" count="972" uniqueCount="198">
  <si>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</si>
  <si>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</si>
  <si>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</si>
  <si>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</si>
  <si>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</si>
  <si>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</si>
  <si>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</si>
  <si>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</si>
  <si>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</si>
  <si>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</si>
  <si>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</si>
  <si>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</si>
  <si>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</si>
  <si>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</si>
  <si>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</si>
  <si>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</si>
  <si>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</si>
  <si>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</si>
  <si>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</si>
  <si>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</si>
  <si>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</si>
  <si>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</si>
  <si>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</si>
  <si>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</si>
  <si>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</si>
  <si>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</si>
  <si>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</si>
  <si>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</si>
  <si>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</si>
  <si>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</si>
  <si>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</si>
  <si>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</si>
  <si>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</si>
  <si>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</si>
  <si>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</si>
  <si>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</si>
  <si>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</si>
  <si>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</si>
  <si>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</si>
  <si>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</si>
  <si>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</si>
  <si>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</si>
  <si>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</si>
  <si>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</si>
  <si>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</si>
  <si>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</si>
  <si>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</si>
  <si>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</si>
  <si>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</si>
  <si>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</si>
  <si>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</si>
  <si>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</si>
  <si>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</si>
  <si>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</si>
  <si>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</si>
  <si>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</si>
  <si>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</si>
  <si>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</si>
  <si>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</si>
  <si>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</si>
  <si>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</si>
  <si>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</si>
  <si>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</si>
  <si>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</si>
  <si>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</si>
  <si>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</si>
  <si>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</si>
  <si>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</si>
  <si>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</si>
  <si>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</si>
  <si>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</si>
  <si>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</si>
  <si>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</si>
  <si>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</si>
  <si>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</si>
  <si>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</si>
  <si>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</si>
  <si>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</si>
  <si>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</si>
  <si>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</si>
  <si>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</si>
  <si>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</si>
  <si>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</si>
  <si>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</si>
  <si>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</si>
  <si>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</si>
  <si>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</si>
  <si>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</si>
  <si>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</si>
  <si>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</si>
  <si>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</si>
  <si>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</si>
  <si>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</si>
  <si>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</si>
  <si>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</si>
  <si>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</si>
  <si>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</si>
  <si>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</si>
  <si>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</si>
  <si>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</si>
  <si>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</si>
  <si>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</si>
  <si>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</si>
  <si>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</si>
  <si>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</si>
  <si>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</si>
  <si>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</si>
  <si>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</si>
  <si>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</si>
  <si>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</si>
  <si>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</si>
  <si>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</si>
  <si>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</si>
  <si>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</si>
  <si>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</si>
  <si>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</si>
  <si>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</si>
  <si>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</si>
  <si>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</si>
  <si>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</si>
  <si>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</si>
  <si>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</si>
  <si>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</si>
  <si>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</si>
  <si>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</si>
  <si>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</si>
  <si>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</si>
  <si>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</si>
  <si>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</si>
  <si>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</si>
  <si>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</si>
  <si>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</si>
  <si>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</si>
  <si>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</si>
  <si>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</si>
  <si>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</si>
  <si>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</si>
  <si>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</si>
  <si>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</si>
  <si>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</si>
  <si>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</si>
  <si>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</si>
  <si>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</si>
  <si>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</si>
  <si>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</si>
  <si>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</si>
  <si>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</si>
  <si>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</si>
  <si>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</si>
  <si>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</si>
  <si>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</si>
  <si>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</si>
  <si>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</si>
  <si>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</si>
  <si>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 xml:space="preserve"> 000 2022555513 0000 151</t>
  </si>
  <si>
    <t>Прочие субсидии бюджетам городских поселений</t>
  </si>
  <si>
    <t xml:space="preserve"> 000 2022999913 0000 151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</si>
  <si>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</si>
  <si>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</si>
  <si>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</si>
  <si>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</si>
  <si>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</si>
  <si>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</si>
  <si>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</si>
  <si>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</si>
  <si>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</si>
  <si>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</si>
  <si>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</si>
  <si>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</si>
  <si>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</si>
  <si>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>на 2019 год</t>
  </si>
  <si>
    <t>к уточненному плану 2019 года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</si>
  <si>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</si>
  <si>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</si>
  <si>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</si>
  <si>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</si>
  <si>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</si>
  <si>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 xml:space="preserve"> 000 2190500013 0000 150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</si>
  <si>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</si>
  <si>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</si>
  <si>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</si>
  <si>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</si>
  <si>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</si>
  <si>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</si>
  <si>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</si>
  <si>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 xml:space="preserve"> 000 2022021613 0000 150</t>
  </si>
  <si>
    <t>за 9 месяцев 2019 года</t>
  </si>
  <si>
    <t>на 9 месяцев</t>
  </si>
  <si>
    <t>Исполнено на 01.10.2019 тыс.руб.</t>
  </si>
  <si>
    <t>к уточненному плану 9 месяцев 2019 года</t>
  </si>
  <si>
    <t xml:space="preserve">ПРОЧИЕ БЕЗВОЗМЕЗДНЫЕ ПОСТУПЛЕНИЯ </t>
  </si>
  <si>
    <t xml:space="preserve"> 000 2070000000 0000 000</t>
  </si>
  <si>
    <t>Прочие безвозмезедные поступления в бюджеты городских поселений</t>
  </si>
  <si>
    <t xml:space="preserve"> 000 2070503013 0000 150</t>
  </si>
  <si>
    <t>в 8,9 раза</t>
  </si>
  <si>
    <t>в 2,8 раза</t>
  </si>
  <si>
    <t>в 10 раз</t>
  </si>
  <si>
    <t>утверждено распоряжением администрации Пучежского муниципального района от 15.10.2019 № 217-р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</si>
</sst>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6" fillId="0" borderId="5" xfId="150" applyNumberFormat="1" applyFont="1" applyBorder="1" applyAlignment="1" applyProtection="1">
      <alignment wrapText="1"/>
      <protection/>
    </xf>
    <xf numFmtId="49" fontId="56" fillId="0" borderId="16" xfId="168" applyNumberFormat="1" applyFont="1" applyBorder="1" applyAlignment="1" applyProtection="1">
      <alignment horizontal="center" vertical="center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165" fontId="13" fillId="35" borderId="1" xfId="38" applyNumberFormat="1" applyFont="1" applyFill="1" applyAlignment="1" applyProtection="1">
      <alignment horizontal="right"/>
      <protection/>
    </xf>
    <xf numFmtId="165" fontId="12" fillId="35" borderId="16" xfId="169" applyNumberFormat="1" applyFont="1" applyFill="1" applyAlignment="1" applyProtection="1">
      <alignment horizontal="center"/>
      <protection/>
    </xf>
    <xf numFmtId="165" fontId="12" fillId="35" borderId="1" xfId="38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65" fontId="13" fillId="35" borderId="16" xfId="173" applyNumberFormat="1" applyFont="1" applyFill="1" applyAlignment="1" applyProtection="1">
      <alignment horizontal="right"/>
      <protection/>
    </xf>
    <xf numFmtId="165" fontId="12" fillId="35" borderId="28" xfId="168" applyNumberFormat="1" applyFont="1" applyFill="1" applyAlignment="1" applyProtection="1">
      <alignment horizontal="center"/>
      <protection/>
    </xf>
    <xf numFmtId="165" fontId="12" fillId="35" borderId="16" xfId="173" applyNumberFormat="1" applyFont="1" applyFill="1" applyAlignment="1" applyProtection="1">
      <alignment horizontal="right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1" xfId="39" applyNumberFormat="1" applyFont="1" applyBorder="1" applyProtection="1">
      <alignment horizontal="right"/>
      <protection/>
    </xf>
    <xf numFmtId="0" fontId="12" fillId="0" borderId="27" xfId="207" applyNumberFormat="1" applyFont="1" applyBorder="1" applyAlignment="1" applyProtection="1">
      <alignment/>
      <protection/>
    </xf>
    <xf numFmtId="165" fontId="12" fillId="35" borderId="27" xfId="207" applyNumberFormat="1" applyFont="1" applyFill="1" applyBorder="1" applyAlignment="1" applyProtection="1">
      <alignment/>
      <protection/>
    </xf>
    <xf numFmtId="165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49" fontId="13" fillId="0" borderId="60" xfId="213" applyNumberFormat="1" applyFont="1" applyBorder="1" applyAlignment="1" applyProtection="1">
      <alignment horizontal="center" wrapText="1"/>
      <protection/>
    </xf>
    <xf numFmtId="165" fontId="13" fillId="35" borderId="60" xfId="39" applyNumberFormat="1" applyFont="1" applyFill="1" applyBorder="1" applyAlignment="1" applyProtection="1">
      <alignment horizontal="right"/>
      <protection/>
    </xf>
    <xf numFmtId="165" fontId="13" fillId="0" borderId="60" xfId="39" applyNumberFormat="1" applyFont="1" applyBorder="1" applyAlignment="1" applyProtection="1">
      <alignment horizontal="right"/>
      <protection/>
    </xf>
    <xf numFmtId="49" fontId="13" fillId="0" borderId="62" xfId="212" applyNumberFormat="1" applyFont="1" applyBorder="1" applyAlignment="1" applyProtection="1">
      <alignment horizontal="center" wrapText="1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49" fontId="12" fillId="0" borderId="14" xfId="169" applyNumberFormat="1" applyFont="1" applyBorder="1" applyAlignment="1" applyProtection="1">
      <alignment horizontal="center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165" fontId="12" fillId="36" borderId="1" xfId="38" applyNumberFormat="1" applyFont="1" applyFill="1" applyAlignment="1" applyProtection="1">
      <alignment horizontal="right"/>
      <protection/>
    </xf>
    <xf numFmtId="165" fontId="12" fillId="0" borderId="1" xfId="38" applyNumberFormat="1" applyFont="1" applyFill="1" applyAlignment="1" applyProtection="1">
      <alignment horizontal="right"/>
      <protection/>
    </xf>
    <xf numFmtId="165" fontId="13" fillId="0" borderId="1" xfId="38" applyNumberFormat="1" applyFont="1" applyFill="1" applyAlignment="1" applyProtection="1">
      <alignment horizontal="right"/>
      <protection/>
    </xf>
    <xf numFmtId="165" fontId="12" fillId="0" borderId="16" xfId="169" applyNumberFormat="1" applyFont="1" applyFill="1" applyAlignment="1" applyProtection="1">
      <alignment horizontal="center"/>
      <protection/>
    </xf>
    <xf numFmtId="0" fontId="12" fillId="0" borderId="30" xfId="150" applyNumberFormat="1" applyFont="1" applyBorder="1" applyAlignment="1" applyProtection="1">
      <alignment horizontal="left" wrapText="1"/>
      <protection/>
    </xf>
    <xf numFmtId="49" fontId="12" fillId="0" borderId="28" xfId="169" applyNumberFormat="1" applyFont="1" applyBorder="1" applyAlignment="1" applyProtection="1">
      <alignment horizontal="center"/>
      <protection/>
    </xf>
    <xf numFmtId="165" fontId="12" fillId="35" borderId="28" xfId="173" applyNumberFormat="1" applyFont="1" applyFill="1" applyBorder="1" applyAlignment="1" applyProtection="1">
      <alignment horizontal="right"/>
      <protection/>
    </xf>
    <xf numFmtId="4" fontId="12" fillId="0" borderId="28" xfId="173" applyNumberFormat="1" applyFont="1" applyBorder="1" applyAlignment="1" applyProtection="1">
      <alignment horizontal="right"/>
      <protection/>
    </xf>
    <xf numFmtId="165" fontId="13" fillId="35" borderId="28" xfId="173" applyNumberFormat="1" applyFont="1" applyFill="1" applyBorder="1" applyAlignment="1" applyProtection="1">
      <alignment horizontal="right"/>
      <protection/>
    </xf>
    <xf numFmtId="0" fontId="13" fillId="0" borderId="30" xfId="150" applyNumberFormat="1" applyFont="1" applyBorder="1" applyAlignment="1" applyProtection="1">
      <alignment horizontal="left" wrapText="1"/>
      <protection/>
    </xf>
    <xf numFmtId="49" fontId="13" fillId="0" borderId="28" xfId="169" applyNumberFormat="1" applyFont="1" applyBorder="1" applyAlignment="1" applyProtection="1">
      <alignment horizontal="center"/>
      <protection/>
    </xf>
    <xf numFmtId="4" fontId="13" fillId="0" borderId="28" xfId="173" applyNumberFormat="1" applyFont="1" applyBorder="1" applyAlignment="1" applyProtection="1">
      <alignment horizontal="right"/>
      <protection/>
    </xf>
    <xf numFmtId="0" fontId="0" fillId="0" borderId="60" xfId="0" applyBorder="1" applyAlignment="1" applyProtection="1">
      <alignment/>
      <protection locked="0"/>
    </xf>
    <xf numFmtId="0" fontId="0" fillId="35" borderId="60" xfId="0" applyFill="1" applyBorder="1" applyAlignment="1" applyProtection="1">
      <alignment/>
      <protection locked="0"/>
    </xf>
    <xf numFmtId="0" fontId="54" fillId="0" borderId="60" xfId="0" applyFont="1" applyBorder="1" applyAlignment="1" applyProtection="1">
      <alignment wrapText="1"/>
      <protection locked="0"/>
    </xf>
    <xf numFmtId="165" fontId="13" fillId="36" borderId="16" xfId="173" applyNumberFormat="1" applyFont="1" applyFill="1" applyAlignment="1" applyProtection="1">
      <alignment horizontal="right"/>
      <protection/>
    </xf>
    <xf numFmtId="165" fontId="12" fillId="36" borderId="28" xfId="168" applyNumberFormat="1" applyFont="1" applyFill="1" applyAlignment="1" applyProtection="1">
      <alignment horizontal="center"/>
      <protection/>
    </xf>
    <xf numFmtId="165" fontId="12" fillId="36" borderId="16" xfId="173" applyNumberFormat="1" applyFont="1" applyFill="1" applyAlignment="1" applyProtection="1">
      <alignment horizontal="right"/>
      <protection/>
    </xf>
    <xf numFmtId="165" fontId="12" fillId="36" borderId="28" xfId="173" applyNumberFormat="1" applyFont="1" applyFill="1" applyBorder="1" applyAlignment="1" applyProtection="1">
      <alignment horizontal="right"/>
      <protection/>
    </xf>
    <xf numFmtId="165" fontId="13" fillId="36" borderId="28" xfId="173" applyNumberFormat="1" applyFont="1" applyFill="1" applyBorder="1" applyAlignment="1" applyProtection="1">
      <alignment horizontal="right"/>
      <protection/>
    </xf>
    <xf numFmtId="0" fontId="0" fillId="36" borderId="60" xfId="0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right" wrapText="1"/>
      <protection locked="0"/>
    </xf>
    <xf numFmtId="49" fontId="3" fillId="35" borderId="63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ont="1" applyFill="1" applyBorder="1" applyAlignment="1">
      <alignment horizontal="center" vertical="center" wrapText="1"/>
      <protection/>
    </xf>
    <xf numFmtId="49" fontId="3" fillId="35" borderId="14" xfId="170" applyNumberFormat="1" applyFont="1" applyFill="1" applyBorder="1" applyAlignment="1">
      <alignment horizontal="center" vertical="center" wrapText="1"/>
      <protection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35" borderId="14" xfId="170" applyNumberFormat="1" applyFill="1" applyBorder="1" applyAlignment="1">
      <alignment horizontal="center" vertical="center" wrapText="1"/>
      <protection/>
    </xf>
    <xf numFmtId="49" fontId="3" fillId="0" borderId="63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4" xfId="17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8"/>
  <sheetViews>
    <sheetView tabSelected="1" workbookViewId="0" topLeftCell="A1">
      <selection activeCell="C1" sqref="C1:Y1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71" customWidth="1"/>
    <col min="4" max="4" width="8.8515625" style="10" hidden="1" customWidth="1"/>
    <col min="5" max="5" width="10.421875" style="71" customWidth="1"/>
    <col min="6" max="14" width="8.8515625" style="71" hidden="1" customWidth="1"/>
    <col min="15" max="15" width="10.57421875" style="71" customWidth="1"/>
    <col min="16" max="16" width="8.8515625" style="71" hidden="1" customWidth="1"/>
    <col min="17" max="17" width="9.421875" style="71" customWidth="1"/>
    <col min="18" max="24" width="8.8515625" style="71" hidden="1" customWidth="1"/>
    <col min="25" max="25" width="10.8515625" style="71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3:25" ht="30.75" customHeight="1">
      <c r="C1" s="113" t="s">
        <v>197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5">
      <c r="A2" s="120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ht="15">
      <c r="A3" s="121" t="s">
        <v>127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5">
      <c r="A4" s="121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8" ht="18" customHeight="1">
      <c r="A5" s="119" t="s">
        <v>126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"/>
      <c r="AA5" s="11"/>
      <c r="AB5" s="11"/>
    </row>
    <row r="6" spans="1:28" ht="18" customHeight="1">
      <c r="A6" s="122" t="s">
        <v>14</v>
      </c>
      <c r="B6" s="122" t="s">
        <v>54</v>
      </c>
      <c r="C6" s="124" t="s">
        <v>117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17" t="s">
        <v>188</v>
      </c>
      <c r="P6" s="91"/>
      <c r="Q6" s="114" t="s">
        <v>118</v>
      </c>
      <c r="R6" s="115"/>
      <c r="S6" s="115"/>
      <c r="T6" s="115"/>
      <c r="U6" s="115"/>
      <c r="V6" s="115"/>
      <c r="W6" s="115"/>
      <c r="X6" s="115"/>
      <c r="Y6" s="116"/>
      <c r="Z6" s="15"/>
      <c r="AA6" s="15"/>
      <c r="AB6" s="5"/>
    </row>
    <row r="7" spans="1:28" ht="56.25" customHeight="1">
      <c r="A7" s="123"/>
      <c r="B7" s="123"/>
      <c r="C7" s="64" t="s">
        <v>170</v>
      </c>
      <c r="D7" s="18" t="s">
        <v>12</v>
      </c>
      <c r="E7" s="64" t="s">
        <v>187</v>
      </c>
      <c r="F7" s="64" t="s">
        <v>30</v>
      </c>
      <c r="G7" s="64" t="s">
        <v>95</v>
      </c>
      <c r="H7" s="64" t="s">
        <v>11</v>
      </c>
      <c r="I7" s="64" t="s">
        <v>116</v>
      </c>
      <c r="J7" s="64" t="s">
        <v>62</v>
      </c>
      <c r="K7" s="64" t="s">
        <v>42</v>
      </c>
      <c r="L7" s="64" t="s">
        <v>85</v>
      </c>
      <c r="M7" s="64" t="s">
        <v>4</v>
      </c>
      <c r="N7" s="64" t="s">
        <v>72</v>
      </c>
      <c r="O7" s="118"/>
      <c r="P7" s="64" t="s">
        <v>39</v>
      </c>
      <c r="Q7" s="64" t="s">
        <v>171</v>
      </c>
      <c r="R7" s="64" t="s">
        <v>30</v>
      </c>
      <c r="S7" s="64" t="s">
        <v>95</v>
      </c>
      <c r="T7" s="64" t="s">
        <v>11</v>
      </c>
      <c r="U7" s="64" t="s">
        <v>116</v>
      </c>
      <c r="V7" s="64" t="s">
        <v>62</v>
      </c>
      <c r="W7" s="64" t="s">
        <v>42</v>
      </c>
      <c r="X7" s="64" t="s">
        <v>85</v>
      </c>
      <c r="Y7" s="64" t="s">
        <v>189</v>
      </c>
      <c r="Z7" s="3" t="s">
        <v>4</v>
      </c>
      <c r="AA7" s="3" t="s">
        <v>72</v>
      </c>
      <c r="AB7" s="5"/>
    </row>
    <row r="8" spans="1:28" s="20" customFormat="1" ht="11.25" customHeight="1" thickBot="1">
      <c r="A8" s="18" t="s">
        <v>76</v>
      </c>
      <c r="B8" s="18" t="s">
        <v>50</v>
      </c>
      <c r="C8" s="72" t="s">
        <v>25</v>
      </c>
      <c r="D8" s="19" t="s">
        <v>10</v>
      </c>
      <c r="E8" s="72" t="s">
        <v>112</v>
      </c>
      <c r="F8" s="72" t="s">
        <v>68</v>
      </c>
      <c r="G8" s="72" t="s">
        <v>43</v>
      </c>
      <c r="H8" s="72" t="s">
        <v>57</v>
      </c>
      <c r="I8" s="72" t="s">
        <v>84</v>
      </c>
      <c r="J8" s="72" t="s">
        <v>55</v>
      </c>
      <c r="K8" s="72" t="s">
        <v>33</v>
      </c>
      <c r="L8" s="72" t="s">
        <v>44</v>
      </c>
      <c r="M8" s="72" t="s">
        <v>106</v>
      </c>
      <c r="N8" s="72" t="s">
        <v>75</v>
      </c>
      <c r="O8" s="72" t="s">
        <v>10</v>
      </c>
      <c r="P8" s="72" t="s">
        <v>64</v>
      </c>
      <c r="Q8" s="72" t="s">
        <v>96</v>
      </c>
      <c r="R8" s="72" t="s">
        <v>110</v>
      </c>
      <c r="S8" s="72" t="s">
        <v>79</v>
      </c>
      <c r="T8" s="72" t="s">
        <v>51</v>
      </c>
      <c r="U8" s="72" t="s">
        <v>29</v>
      </c>
      <c r="V8" s="72" t="s">
        <v>41</v>
      </c>
      <c r="W8" s="72" t="s">
        <v>13</v>
      </c>
      <c r="X8" s="72" t="s">
        <v>100</v>
      </c>
      <c r="Y8" s="72" t="s">
        <v>68</v>
      </c>
      <c r="Z8" s="19" t="s">
        <v>90</v>
      </c>
      <c r="AA8" s="19" t="s">
        <v>61</v>
      </c>
      <c r="AB8" s="25"/>
    </row>
    <row r="9" spans="1:28" s="29" customFormat="1" ht="17.25" customHeight="1">
      <c r="A9" s="33" t="s">
        <v>101</v>
      </c>
      <c r="B9" s="34" t="s">
        <v>89</v>
      </c>
      <c r="C9" s="73">
        <f>C11+C37</f>
        <v>53506.3</v>
      </c>
      <c r="D9" s="35" t="s">
        <v>36</v>
      </c>
      <c r="E9" s="73">
        <f>E11+E37</f>
        <v>39341.700000000004</v>
      </c>
      <c r="F9" s="107" t="s">
        <v>36</v>
      </c>
      <c r="G9" s="107" t="s">
        <v>36</v>
      </c>
      <c r="H9" s="107" t="s">
        <v>36</v>
      </c>
      <c r="I9" s="107" t="s">
        <v>36</v>
      </c>
      <c r="J9" s="107" t="s">
        <v>36</v>
      </c>
      <c r="K9" s="107" t="s">
        <v>36</v>
      </c>
      <c r="L9" s="107" t="s">
        <v>36</v>
      </c>
      <c r="M9" s="107" t="s">
        <v>36</v>
      </c>
      <c r="N9" s="107" t="s">
        <v>36</v>
      </c>
      <c r="O9" s="73">
        <f>O11+O37</f>
        <v>41425.6</v>
      </c>
      <c r="P9" s="107" t="s">
        <v>36</v>
      </c>
      <c r="Q9" s="73">
        <f>O9*100/C9</f>
        <v>77.42191106467835</v>
      </c>
      <c r="R9" s="107"/>
      <c r="S9" s="107"/>
      <c r="T9" s="107"/>
      <c r="U9" s="107"/>
      <c r="V9" s="107"/>
      <c r="W9" s="107"/>
      <c r="X9" s="107"/>
      <c r="Y9" s="73">
        <f>O9*100/E9</f>
        <v>105.29692412885055</v>
      </c>
      <c r="Z9" s="26" t="s">
        <v>36</v>
      </c>
      <c r="AA9" s="27" t="s">
        <v>36</v>
      </c>
      <c r="AB9" s="28"/>
    </row>
    <row r="10" spans="1:28" s="24" customFormat="1" ht="12.75" customHeight="1">
      <c r="A10" s="36" t="s">
        <v>2</v>
      </c>
      <c r="B10" s="37" t="s">
        <v>27</v>
      </c>
      <c r="C10" s="74" t="s">
        <v>27</v>
      </c>
      <c r="D10" s="37" t="s">
        <v>27</v>
      </c>
      <c r="E10" s="74" t="s">
        <v>27</v>
      </c>
      <c r="F10" s="108" t="s">
        <v>27</v>
      </c>
      <c r="G10" s="108" t="s">
        <v>27</v>
      </c>
      <c r="H10" s="108" t="s">
        <v>27</v>
      </c>
      <c r="I10" s="108" t="s">
        <v>27</v>
      </c>
      <c r="J10" s="108" t="s">
        <v>27</v>
      </c>
      <c r="K10" s="108" t="s">
        <v>27</v>
      </c>
      <c r="L10" s="108" t="s">
        <v>27</v>
      </c>
      <c r="M10" s="108" t="s">
        <v>27</v>
      </c>
      <c r="N10" s="108" t="s">
        <v>27</v>
      </c>
      <c r="O10" s="74" t="s">
        <v>27</v>
      </c>
      <c r="P10" s="108" t="s">
        <v>27</v>
      </c>
      <c r="Q10" s="74"/>
      <c r="R10" s="108"/>
      <c r="S10" s="108"/>
      <c r="T10" s="108"/>
      <c r="U10" s="108"/>
      <c r="V10" s="108"/>
      <c r="W10" s="108"/>
      <c r="X10" s="108"/>
      <c r="Y10" s="74"/>
      <c r="Z10" s="30" t="s">
        <v>27</v>
      </c>
      <c r="AA10" s="31" t="s">
        <v>27</v>
      </c>
      <c r="AB10" s="23"/>
    </row>
    <row r="11" spans="1:28" s="29" customFormat="1" ht="24">
      <c r="A11" s="38" t="s">
        <v>102</v>
      </c>
      <c r="B11" s="39" t="s">
        <v>58</v>
      </c>
      <c r="C11" s="73">
        <f>C12+C17+C22+C24+C28+C32+C35</f>
        <v>36535.6</v>
      </c>
      <c r="D11" s="35" t="s">
        <v>36</v>
      </c>
      <c r="E11" s="73">
        <f>E12+E17+E22+E24+E28+E32+E35</f>
        <v>24727.800000000003</v>
      </c>
      <c r="F11" s="107" t="s">
        <v>36</v>
      </c>
      <c r="G11" s="107" t="s">
        <v>36</v>
      </c>
      <c r="H11" s="107" t="s">
        <v>36</v>
      </c>
      <c r="I11" s="107" t="s">
        <v>36</v>
      </c>
      <c r="J11" s="107" t="s">
        <v>36</v>
      </c>
      <c r="K11" s="107" t="s">
        <v>36</v>
      </c>
      <c r="L11" s="107" t="s">
        <v>36</v>
      </c>
      <c r="M11" s="107" t="s">
        <v>36</v>
      </c>
      <c r="N11" s="107" t="s">
        <v>36</v>
      </c>
      <c r="O11" s="73">
        <f>O12+O17+O22+O24+O28+O32+O35</f>
        <v>26836.1</v>
      </c>
      <c r="P11" s="107" t="s">
        <v>36</v>
      </c>
      <c r="Q11" s="73">
        <f aca="true" t="shared" si="0" ref="Q11:Q41">O11*100/C11</f>
        <v>73.45192086622363</v>
      </c>
      <c r="R11" s="107"/>
      <c r="S11" s="107"/>
      <c r="T11" s="107"/>
      <c r="U11" s="107"/>
      <c r="V11" s="107"/>
      <c r="W11" s="107"/>
      <c r="X11" s="107"/>
      <c r="Y11" s="73">
        <f aca="true" t="shared" si="1" ref="Y11:Y44">O11*100/E11</f>
        <v>108.52603143021214</v>
      </c>
      <c r="Z11" s="26" t="s">
        <v>36</v>
      </c>
      <c r="AA11" s="27" t="s">
        <v>36</v>
      </c>
      <c r="AB11" s="28"/>
    </row>
    <row r="12" spans="1:28" s="29" customFormat="1" ht="12">
      <c r="A12" s="38" t="s">
        <v>32</v>
      </c>
      <c r="B12" s="39" t="s">
        <v>48</v>
      </c>
      <c r="C12" s="73">
        <f>C13</f>
        <v>30648.1</v>
      </c>
      <c r="D12" s="35" t="s">
        <v>36</v>
      </c>
      <c r="E12" s="73">
        <f>E13</f>
        <v>21018.5</v>
      </c>
      <c r="F12" s="107" t="s">
        <v>36</v>
      </c>
      <c r="G12" s="107" t="s">
        <v>36</v>
      </c>
      <c r="H12" s="107" t="s">
        <v>36</v>
      </c>
      <c r="I12" s="107" t="s">
        <v>36</v>
      </c>
      <c r="J12" s="107" t="s">
        <v>36</v>
      </c>
      <c r="K12" s="107" t="s">
        <v>36</v>
      </c>
      <c r="L12" s="107" t="s">
        <v>36</v>
      </c>
      <c r="M12" s="107" t="s">
        <v>36</v>
      </c>
      <c r="N12" s="107" t="s">
        <v>36</v>
      </c>
      <c r="O12" s="73">
        <f>O13</f>
        <v>22849.8</v>
      </c>
      <c r="P12" s="107" t="s">
        <v>36</v>
      </c>
      <c r="Q12" s="73">
        <f t="shared" si="0"/>
        <v>74.55535579693358</v>
      </c>
      <c r="R12" s="107"/>
      <c r="S12" s="107"/>
      <c r="T12" s="107"/>
      <c r="U12" s="107"/>
      <c r="V12" s="107"/>
      <c r="W12" s="107"/>
      <c r="X12" s="107"/>
      <c r="Y12" s="73">
        <f t="shared" si="1"/>
        <v>108.71280062801817</v>
      </c>
      <c r="Z12" s="26" t="s">
        <v>36</v>
      </c>
      <c r="AA12" s="27" t="s">
        <v>36</v>
      </c>
      <c r="AB12" s="28"/>
    </row>
    <row r="13" spans="1:28" s="29" customFormat="1" ht="16.5" customHeight="1">
      <c r="A13" s="38" t="s">
        <v>1</v>
      </c>
      <c r="B13" s="39" t="s">
        <v>82</v>
      </c>
      <c r="C13" s="73">
        <f>C14+C15+C16</f>
        <v>30648.1</v>
      </c>
      <c r="D13" s="35" t="s">
        <v>36</v>
      </c>
      <c r="E13" s="73">
        <f>E14+E15+E16</f>
        <v>21018.5</v>
      </c>
      <c r="F13" s="107" t="s">
        <v>36</v>
      </c>
      <c r="G13" s="107" t="s">
        <v>36</v>
      </c>
      <c r="H13" s="107" t="s">
        <v>36</v>
      </c>
      <c r="I13" s="107" t="s">
        <v>36</v>
      </c>
      <c r="J13" s="107" t="s">
        <v>36</v>
      </c>
      <c r="K13" s="107" t="s">
        <v>36</v>
      </c>
      <c r="L13" s="107" t="s">
        <v>36</v>
      </c>
      <c r="M13" s="107" t="s">
        <v>36</v>
      </c>
      <c r="N13" s="107" t="s">
        <v>36</v>
      </c>
      <c r="O13" s="73">
        <f>O14+O15+O16</f>
        <v>22849.8</v>
      </c>
      <c r="P13" s="107" t="s">
        <v>36</v>
      </c>
      <c r="Q13" s="73">
        <f>O13*100/C13</f>
        <v>74.55535579693358</v>
      </c>
      <c r="R13" s="107"/>
      <c r="S13" s="107"/>
      <c r="T13" s="107"/>
      <c r="U13" s="107"/>
      <c r="V13" s="107"/>
      <c r="W13" s="107"/>
      <c r="X13" s="107"/>
      <c r="Y13" s="73">
        <f>O13*100/E13</f>
        <v>108.71280062801817</v>
      </c>
      <c r="Z13" s="26" t="s">
        <v>36</v>
      </c>
      <c r="AA13" s="27" t="s">
        <v>36</v>
      </c>
      <c r="AB13" s="28"/>
    </row>
    <row r="14" spans="1:28" s="24" customFormat="1" ht="96">
      <c r="A14" s="32" t="s">
        <v>121</v>
      </c>
      <c r="B14" s="40" t="s">
        <v>111</v>
      </c>
      <c r="C14" s="75">
        <v>30357.3</v>
      </c>
      <c r="D14" s="41" t="s">
        <v>36</v>
      </c>
      <c r="E14" s="75">
        <v>20776.5</v>
      </c>
      <c r="F14" s="109" t="s">
        <v>36</v>
      </c>
      <c r="G14" s="109" t="s">
        <v>36</v>
      </c>
      <c r="H14" s="109" t="s">
        <v>36</v>
      </c>
      <c r="I14" s="109" t="s">
        <v>36</v>
      </c>
      <c r="J14" s="109" t="s">
        <v>36</v>
      </c>
      <c r="K14" s="109" t="s">
        <v>36</v>
      </c>
      <c r="L14" s="109" t="s">
        <v>36</v>
      </c>
      <c r="M14" s="109" t="s">
        <v>36</v>
      </c>
      <c r="N14" s="109" t="s">
        <v>36</v>
      </c>
      <c r="O14" s="75">
        <v>22648.1</v>
      </c>
      <c r="P14" s="109" t="s">
        <v>36</v>
      </c>
      <c r="Q14" s="73">
        <f t="shared" si="0"/>
        <v>74.60511969114513</v>
      </c>
      <c r="R14" s="109"/>
      <c r="S14" s="109"/>
      <c r="T14" s="109"/>
      <c r="U14" s="109"/>
      <c r="V14" s="109"/>
      <c r="W14" s="109"/>
      <c r="X14" s="109"/>
      <c r="Y14" s="73">
        <f t="shared" si="1"/>
        <v>109.008254518326</v>
      </c>
      <c r="Z14" s="21" t="s">
        <v>36</v>
      </c>
      <c r="AA14" s="22" t="s">
        <v>36</v>
      </c>
      <c r="AB14" s="23"/>
    </row>
    <row r="15" spans="1:28" s="24" customFormat="1" ht="156" customHeight="1">
      <c r="A15" s="32" t="s">
        <v>122</v>
      </c>
      <c r="B15" s="40" t="s">
        <v>94</v>
      </c>
      <c r="C15" s="75">
        <v>175.5</v>
      </c>
      <c r="D15" s="41" t="s">
        <v>36</v>
      </c>
      <c r="E15" s="75">
        <v>154.1</v>
      </c>
      <c r="F15" s="109" t="s">
        <v>36</v>
      </c>
      <c r="G15" s="109" t="s">
        <v>36</v>
      </c>
      <c r="H15" s="109" t="s">
        <v>36</v>
      </c>
      <c r="I15" s="109" t="s">
        <v>36</v>
      </c>
      <c r="J15" s="109" t="s">
        <v>36</v>
      </c>
      <c r="K15" s="109" t="s">
        <v>36</v>
      </c>
      <c r="L15" s="109" t="s">
        <v>36</v>
      </c>
      <c r="M15" s="109" t="s">
        <v>36</v>
      </c>
      <c r="N15" s="109" t="s">
        <v>36</v>
      </c>
      <c r="O15" s="75">
        <v>147.7</v>
      </c>
      <c r="P15" s="109" t="s">
        <v>36</v>
      </c>
      <c r="Q15" s="73">
        <f t="shared" si="0"/>
        <v>84.15954415954415</v>
      </c>
      <c r="R15" s="109"/>
      <c r="S15" s="109"/>
      <c r="T15" s="109"/>
      <c r="U15" s="109"/>
      <c r="V15" s="109"/>
      <c r="W15" s="109"/>
      <c r="X15" s="109"/>
      <c r="Y15" s="73">
        <f t="shared" si="1"/>
        <v>95.84685269305645</v>
      </c>
      <c r="Z15" s="21" t="s">
        <v>36</v>
      </c>
      <c r="AA15" s="22" t="s">
        <v>36</v>
      </c>
      <c r="AB15" s="23"/>
    </row>
    <row r="16" spans="1:28" s="24" customFormat="1" ht="48.75" customHeight="1">
      <c r="A16" s="32" t="s">
        <v>123</v>
      </c>
      <c r="B16" s="40" t="s">
        <v>5</v>
      </c>
      <c r="C16" s="75">
        <v>115.3</v>
      </c>
      <c r="D16" s="41" t="s">
        <v>36</v>
      </c>
      <c r="E16" s="75">
        <v>87.9</v>
      </c>
      <c r="F16" s="109" t="s">
        <v>36</v>
      </c>
      <c r="G16" s="109" t="s">
        <v>36</v>
      </c>
      <c r="H16" s="109" t="s">
        <v>36</v>
      </c>
      <c r="I16" s="109" t="s">
        <v>36</v>
      </c>
      <c r="J16" s="109" t="s">
        <v>36</v>
      </c>
      <c r="K16" s="109" t="s">
        <v>36</v>
      </c>
      <c r="L16" s="109" t="s">
        <v>36</v>
      </c>
      <c r="M16" s="109" t="s">
        <v>36</v>
      </c>
      <c r="N16" s="109" t="s">
        <v>36</v>
      </c>
      <c r="O16" s="75">
        <v>54</v>
      </c>
      <c r="P16" s="109" t="s">
        <v>36</v>
      </c>
      <c r="Q16" s="73">
        <f t="shared" si="0"/>
        <v>46.83434518647008</v>
      </c>
      <c r="R16" s="109"/>
      <c r="S16" s="109"/>
      <c r="T16" s="109"/>
      <c r="U16" s="109"/>
      <c r="V16" s="109"/>
      <c r="W16" s="109"/>
      <c r="X16" s="109"/>
      <c r="Y16" s="73">
        <f t="shared" si="1"/>
        <v>61.4334470989761</v>
      </c>
      <c r="Z16" s="21" t="s">
        <v>36</v>
      </c>
      <c r="AA16" s="22" t="s">
        <v>36</v>
      </c>
      <c r="AB16" s="23"/>
    </row>
    <row r="17" spans="1:28" s="29" customFormat="1" ht="35.25" customHeight="1">
      <c r="A17" s="38" t="s">
        <v>124</v>
      </c>
      <c r="B17" s="39" t="s">
        <v>56</v>
      </c>
      <c r="C17" s="73">
        <f>C18+C19+C20+C21</f>
        <v>1657.3999999999999</v>
      </c>
      <c r="D17" s="35" t="s">
        <v>36</v>
      </c>
      <c r="E17" s="73">
        <f>E18+E19+E20+E21</f>
        <v>1083.2</v>
      </c>
      <c r="F17" s="107" t="s">
        <v>36</v>
      </c>
      <c r="G17" s="107" t="s">
        <v>36</v>
      </c>
      <c r="H17" s="107" t="s">
        <v>36</v>
      </c>
      <c r="I17" s="107" t="s">
        <v>36</v>
      </c>
      <c r="J17" s="107" t="s">
        <v>36</v>
      </c>
      <c r="K17" s="107" t="s">
        <v>36</v>
      </c>
      <c r="L17" s="107" t="s">
        <v>36</v>
      </c>
      <c r="M17" s="107" t="s">
        <v>36</v>
      </c>
      <c r="N17" s="107" t="s">
        <v>36</v>
      </c>
      <c r="O17" s="73">
        <f>O18+O19+O20+O21</f>
        <v>1224.2</v>
      </c>
      <c r="P17" s="107" t="s">
        <v>36</v>
      </c>
      <c r="Q17" s="73">
        <f t="shared" si="0"/>
        <v>73.86267648123568</v>
      </c>
      <c r="R17" s="107"/>
      <c r="S17" s="107"/>
      <c r="T17" s="107"/>
      <c r="U17" s="107"/>
      <c r="V17" s="107"/>
      <c r="W17" s="107"/>
      <c r="X17" s="107"/>
      <c r="Y17" s="73">
        <f t="shared" si="1"/>
        <v>113.01698670605613</v>
      </c>
      <c r="Z17" s="26" t="s">
        <v>36</v>
      </c>
      <c r="AA17" s="27" t="s">
        <v>36</v>
      </c>
      <c r="AB17" s="28"/>
    </row>
    <row r="18" spans="1:28" s="24" customFormat="1" ht="96.75" customHeight="1">
      <c r="A18" s="32" t="s">
        <v>66</v>
      </c>
      <c r="B18" s="40" t="s">
        <v>182</v>
      </c>
      <c r="C18" s="75">
        <v>757</v>
      </c>
      <c r="D18" s="41" t="s">
        <v>36</v>
      </c>
      <c r="E18" s="75">
        <v>383.1</v>
      </c>
      <c r="F18" s="109" t="s">
        <v>36</v>
      </c>
      <c r="G18" s="109" t="s">
        <v>36</v>
      </c>
      <c r="H18" s="109" t="s">
        <v>36</v>
      </c>
      <c r="I18" s="109" t="s">
        <v>36</v>
      </c>
      <c r="J18" s="109" t="s">
        <v>36</v>
      </c>
      <c r="K18" s="109" t="s">
        <v>36</v>
      </c>
      <c r="L18" s="109" t="s">
        <v>36</v>
      </c>
      <c r="M18" s="109" t="s">
        <v>36</v>
      </c>
      <c r="N18" s="109" t="s">
        <v>36</v>
      </c>
      <c r="O18" s="75">
        <v>554.2</v>
      </c>
      <c r="P18" s="109" t="s">
        <v>36</v>
      </c>
      <c r="Q18" s="73">
        <f t="shared" si="0"/>
        <v>73.2100396301189</v>
      </c>
      <c r="R18" s="109"/>
      <c r="S18" s="109"/>
      <c r="T18" s="109"/>
      <c r="U18" s="109"/>
      <c r="V18" s="109"/>
      <c r="W18" s="109"/>
      <c r="X18" s="109"/>
      <c r="Y18" s="73">
        <f t="shared" si="1"/>
        <v>144.66196815452886</v>
      </c>
      <c r="Z18" s="21" t="s">
        <v>36</v>
      </c>
      <c r="AA18" s="22" t="s">
        <v>36</v>
      </c>
      <c r="AB18" s="23"/>
    </row>
    <row r="19" spans="1:28" s="24" customFormat="1" ht="123" customHeight="1">
      <c r="A19" s="32" t="s">
        <v>18</v>
      </c>
      <c r="B19" s="40" t="s">
        <v>183</v>
      </c>
      <c r="C19" s="75">
        <v>4.1</v>
      </c>
      <c r="D19" s="41" t="s">
        <v>36</v>
      </c>
      <c r="E19" s="75">
        <v>2.5</v>
      </c>
      <c r="F19" s="109" t="s">
        <v>36</v>
      </c>
      <c r="G19" s="109" t="s">
        <v>36</v>
      </c>
      <c r="H19" s="109" t="s">
        <v>36</v>
      </c>
      <c r="I19" s="109" t="s">
        <v>36</v>
      </c>
      <c r="J19" s="109" t="s">
        <v>36</v>
      </c>
      <c r="K19" s="109" t="s">
        <v>36</v>
      </c>
      <c r="L19" s="109" t="s">
        <v>36</v>
      </c>
      <c r="M19" s="109" t="s">
        <v>36</v>
      </c>
      <c r="N19" s="109" t="s">
        <v>36</v>
      </c>
      <c r="O19" s="75">
        <v>4.2</v>
      </c>
      <c r="P19" s="109" t="s">
        <v>36</v>
      </c>
      <c r="Q19" s="73">
        <f t="shared" si="0"/>
        <v>102.43902439024392</v>
      </c>
      <c r="R19" s="109"/>
      <c r="S19" s="109"/>
      <c r="T19" s="109"/>
      <c r="U19" s="109"/>
      <c r="V19" s="109"/>
      <c r="W19" s="109"/>
      <c r="X19" s="109"/>
      <c r="Y19" s="73">
        <f t="shared" si="1"/>
        <v>168</v>
      </c>
      <c r="Z19" s="21" t="s">
        <v>36</v>
      </c>
      <c r="AA19" s="22" t="s">
        <v>36</v>
      </c>
      <c r="AB19" s="23"/>
    </row>
    <row r="20" spans="1:28" s="24" customFormat="1" ht="98.25" customHeight="1">
      <c r="A20" s="32" t="s">
        <v>74</v>
      </c>
      <c r="B20" s="40" t="s">
        <v>184</v>
      </c>
      <c r="C20" s="75">
        <v>1014</v>
      </c>
      <c r="D20" s="41" t="s">
        <v>36</v>
      </c>
      <c r="E20" s="75">
        <v>768.8</v>
      </c>
      <c r="F20" s="109" t="s">
        <v>36</v>
      </c>
      <c r="G20" s="109" t="s">
        <v>36</v>
      </c>
      <c r="H20" s="109" t="s">
        <v>36</v>
      </c>
      <c r="I20" s="109" t="s">
        <v>36</v>
      </c>
      <c r="J20" s="109" t="s">
        <v>36</v>
      </c>
      <c r="K20" s="109" t="s">
        <v>36</v>
      </c>
      <c r="L20" s="109" t="s">
        <v>36</v>
      </c>
      <c r="M20" s="109" t="s">
        <v>36</v>
      </c>
      <c r="N20" s="109" t="s">
        <v>36</v>
      </c>
      <c r="O20" s="75">
        <v>759.5</v>
      </c>
      <c r="P20" s="109" t="s">
        <v>36</v>
      </c>
      <c r="Q20" s="73">
        <f t="shared" si="0"/>
        <v>74.90138067061145</v>
      </c>
      <c r="R20" s="109"/>
      <c r="S20" s="109"/>
      <c r="T20" s="109"/>
      <c r="U20" s="109"/>
      <c r="V20" s="109"/>
      <c r="W20" s="109"/>
      <c r="X20" s="109"/>
      <c r="Y20" s="73">
        <f t="shared" si="1"/>
        <v>98.79032258064517</v>
      </c>
      <c r="Z20" s="21" t="s">
        <v>36</v>
      </c>
      <c r="AA20" s="22" t="s">
        <v>36</v>
      </c>
      <c r="AB20" s="23"/>
    </row>
    <row r="21" spans="1:28" s="24" customFormat="1" ht="96">
      <c r="A21" s="32" t="s">
        <v>92</v>
      </c>
      <c r="B21" s="40" t="s">
        <v>19</v>
      </c>
      <c r="C21" s="75">
        <v>-117.7</v>
      </c>
      <c r="D21" s="41" t="s">
        <v>36</v>
      </c>
      <c r="E21" s="75">
        <v>-71.2</v>
      </c>
      <c r="F21" s="109" t="s">
        <v>36</v>
      </c>
      <c r="G21" s="109" t="s">
        <v>36</v>
      </c>
      <c r="H21" s="109" t="s">
        <v>36</v>
      </c>
      <c r="I21" s="109" t="s">
        <v>36</v>
      </c>
      <c r="J21" s="109" t="s">
        <v>36</v>
      </c>
      <c r="K21" s="109" t="s">
        <v>36</v>
      </c>
      <c r="L21" s="109" t="s">
        <v>36</v>
      </c>
      <c r="M21" s="109" t="s">
        <v>36</v>
      </c>
      <c r="N21" s="109" t="s">
        <v>36</v>
      </c>
      <c r="O21" s="75">
        <v>-93.7</v>
      </c>
      <c r="P21" s="109" t="s">
        <v>36</v>
      </c>
      <c r="Q21" s="73">
        <f t="shared" si="0"/>
        <v>79.60917587085811</v>
      </c>
      <c r="R21" s="109"/>
      <c r="S21" s="109"/>
      <c r="T21" s="109"/>
      <c r="U21" s="109"/>
      <c r="V21" s="109"/>
      <c r="W21" s="109"/>
      <c r="X21" s="109"/>
      <c r="Y21" s="73">
        <f t="shared" si="1"/>
        <v>131.6011235955056</v>
      </c>
      <c r="Z21" s="21" t="s">
        <v>36</v>
      </c>
      <c r="AA21" s="22" t="s">
        <v>36</v>
      </c>
      <c r="AB21" s="23"/>
    </row>
    <row r="22" spans="1:28" s="29" customFormat="1" ht="15" customHeight="1">
      <c r="A22" s="38" t="s">
        <v>20</v>
      </c>
      <c r="B22" s="39" t="s">
        <v>113</v>
      </c>
      <c r="C22" s="73">
        <f>C23</f>
        <v>0</v>
      </c>
      <c r="D22" s="35" t="s">
        <v>36</v>
      </c>
      <c r="E22" s="73">
        <f>E23</f>
        <v>0</v>
      </c>
      <c r="F22" s="107" t="s">
        <v>36</v>
      </c>
      <c r="G22" s="107" t="s">
        <v>36</v>
      </c>
      <c r="H22" s="107" t="s">
        <v>36</v>
      </c>
      <c r="I22" s="107" t="s">
        <v>36</v>
      </c>
      <c r="J22" s="107" t="s">
        <v>36</v>
      </c>
      <c r="K22" s="107" t="s">
        <v>36</v>
      </c>
      <c r="L22" s="107" t="s">
        <v>36</v>
      </c>
      <c r="M22" s="107" t="s">
        <v>36</v>
      </c>
      <c r="N22" s="107" t="s">
        <v>36</v>
      </c>
      <c r="O22" s="73">
        <f>O23</f>
        <v>1.9</v>
      </c>
      <c r="P22" s="107" t="s">
        <v>36</v>
      </c>
      <c r="Q22" s="73">
        <v>0</v>
      </c>
      <c r="R22" s="107"/>
      <c r="S22" s="107"/>
      <c r="T22" s="107"/>
      <c r="U22" s="107"/>
      <c r="V22" s="107"/>
      <c r="W22" s="107"/>
      <c r="X22" s="107"/>
      <c r="Y22" s="73">
        <v>0</v>
      </c>
      <c r="Z22" s="26" t="s">
        <v>36</v>
      </c>
      <c r="AA22" s="27" t="s">
        <v>36</v>
      </c>
      <c r="AB22" s="28"/>
    </row>
    <row r="23" spans="1:28" s="24" customFormat="1" ht="24">
      <c r="A23" s="32" t="s">
        <v>91</v>
      </c>
      <c r="B23" s="40" t="s">
        <v>70</v>
      </c>
      <c r="C23" s="75">
        <v>0</v>
      </c>
      <c r="D23" s="41" t="s">
        <v>36</v>
      </c>
      <c r="E23" s="75">
        <v>0</v>
      </c>
      <c r="F23" s="109" t="s">
        <v>36</v>
      </c>
      <c r="G23" s="109" t="s">
        <v>36</v>
      </c>
      <c r="H23" s="109" t="s">
        <v>36</v>
      </c>
      <c r="I23" s="109" t="s">
        <v>36</v>
      </c>
      <c r="J23" s="109" t="s">
        <v>36</v>
      </c>
      <c r="K23" s="109" t="s">
        <v>36</v>
      </c>
      <c r="L23" s="109" t="s">
        <v>36</v>
      </c>
      <c r="M23" s="109" t="s">
        <v>36</v>
      </c>
      <c r="N23" s="109" t="s">
        <v>36</v>
      </c>
      <c r="O23" s="75">
        <v>1.9</v>
      </c>
      <c r="P23" s="109" t="s">
        <v>36</v>
      </c>
      <c r="Q23" s="73">
        <v>0</v>
      </c>
      <c r="R23" s="109"/>
      <c r="S23" s="109"/>
      <c r="T23" s="109"/>
      <c r="U23" s="109"/>
      <c r="V23" s="109"/>
      <c r="W23" s="109"/>
      <c r="X23" s="109"/>
      <c r="Y23" s="73">
        <v>0</v>
      </c>
      <c r="Z23" s="21" t="s">
        <v>36</v>
      </c>
      <c r="AA23" s="22" t="s">
        <v>36</v>
      </c>
      <c r="AB23" s="23"/>
    </row>
    <row r="24" spans="1:28" s="29" customFormat="1" ht="12">
      <c r="A24" s="38" t="s">
        <v>53</v>
      </c>
      <c r="B24" s="39" t="s">
        <v>99</v>
      </c>
      <c r="C24" s="73">
        <f>C25+C26+C27</f>
        <v>3499</v>
      </c>
      <c r="D24" s="35" t="s">
        <v>36</v>
      </c>
      <c r="E24" s="73">
        <f>E25+E26+E27</f>
        <v>2073.3</v>
      </c>
      <c r="F24" s="107" t="s">
        <v>36</v>
      </c>
      <c r="G24" s="107" t="s">
        <v>36</v>
      </c>
      <c r="H24" s="107" t="s">
        <v>36</v>
      </c>
      <c r="I24" s="107" t="s">
        <v>36</v>
      </c>
      <c r="J24" s="107" t="s">
        <v>36</v>
      </c>
      <c r="K24" s="107" t="s">
        <v>36</v>
      </c>
      <c r="L24" s="107" t="s">
        <v>36</v>
      </c>
      <c r="M24" s="107" t="s">
        <v>36</v>
      </c>
      <c r="N24" s="107" t="s">
        <v>36</v>
      </c>
      <c r="O24" s="73">
        <f>O25+O26+O27</f>
        <v>2242.6</v>
      </c>
      <c r="P24" s="107" t="s">
        <v>36</v>
      </c>
      <c r="Q24" s="73">
        <f t="shared" si="0"/>
        <v>64.09259788511004</v>
      </c>
      <c r="R24" s="107"/>
      <c r="S24" s="107"/>
      <c r="T24" s="107"/>
      <c r="U24" s="107"/>
      <c r="V24" s="107"/>
      <c r="W24" s="107"/>
      <c r="X24" s="107"/>
      <c r="Y24" s="73">
        <f t="shared" si="1"/>
        <v>108.16572613707615</v>
      </c>
      <c r="Z24" s="26" t="s">
        <v>36</v>
      </c>
      <c r="AA24" s="27" t="s">
        <v>36</v>
      </c>
      <c r="AB24" s="28"/>
    </row>
    <row r="25" spans="1:28" s="24" customFormat="1" ht="60.75" customHeight="1">
      <c r="A25" s="32" t="s">
        <v>0</v>
      </c>
      <c r="B25" s="40" t="s">
        <v>115</v>
      </c>
      <c r="C25" s="75">
        <v>606</v>
      </c>
      <c r="D25" s="41" t="s">
        <v>36</v>
      </c>
      <c r="E25" s="75">
        <v>155.8</v>
      </c>
      <c r="F25" s="109" t="s">
        <v>36</v>
      </c>
      <c r="G25" s="109" t="s">
        <v>36</v>
      </c>
      <c r="H25" s="109" t="s">
        <v>36</v>
      </c>
      <c r="I25" s="109" t="s">
        <v>36</v>
      </c>
      <c r="J25" s="109" t="s">
        <v>36</v>
      </c>
      <c r="K25" s="109" t="s">
        <v>36</v>
      </c>
      <c r="L25" s="109" t="s">
        <v>36</v>
      </c>
      <c r="M25" s="109" t="s">
        <v>36</v>
      </c>
      <c r="N25" s="109" t="s">
        <v>36</v>
      </c>
      <c r="O25" s="75">
        <v>447.7</v>
      </c>
      <c r="P25" s="109" t="s">
        <v>36</v>
      </c>
      <c r="Q25" s="73">
        <f t="shared" si="0"/>
        <v>73.87788778877888</v>
      </c>
      <c r="R25" s="109"/>
      <c r="S25" s="109"/>
      <c r="T25" s="109"/>
      <c r="U25" s="109"/>
      <c r="V25" s="109"/>
      <c r="W25" s="109"/>
      <c r="X25" s="109"/>
      <c r="Y25" s="73" t="s">
        <v>195</v>
      </c>
      <c r="Z25" s="21" t="s">
        <v>36</v>
      </c>
      <c r="AA25" s="22" t="s">
        <v>36</v>
      </c>
      <c r="AB25" s="23"/>
    </row>
    <row r="26" spans="1:28" s="24" customFormat="1" ht="48">
      <c r="A26" s="32" t="s">
        <v>37</v>
      </c>
      <c r="B26" s="40" t="s">
        <v>3</v>
      </c>
      <c r="C26" s="75">
        <v>2350</v>
      </c>
      <c r="D26" s="41" t="s">
        <v>36</v>
      </c>
      <c r="E26" s="75">
        <v>1860.2</v>
      </c>
      <c r="F26" s="109" t="s">
        <v>36</v>
      </c>
      <c r="G26" s="109" t="s">
        <v>36</v>
      </c>
      <c r="H26" s="109" t="s">
        <v>36</v>
      </c>
      <c r="I26" s="109" t="s">
        <v>36</v>
      </c>
      <c r="J26" s="109" t="s">
        <v>36</v>
      </c>
      <c r="K26" s="109" t="s">
        <v>36</v>
      </c>
      <c r="L26" s="109" t="s">
        <v>36</v>
      </c>
      <c r="M26" s="109" t="s">
        <v>36</v>
      </c>
      <c r="N26" s="109" t="s">
        <v>36</v>
      </c>
      <c r="O26" s="75">
        <v>1642.7</v>
      </c>
      <c r="P26" s="109" t="s">
        <v>36</v>
      </c>
      <c r="Q26" s="73">
        <f t="shared" si="0"/>
        <v>69.90212765957448</v>
      </c>
      <c r="R26" s="109"/>
      <c r="S26" s="109"/>
      <c r="T26" s="109"/>
      <c r="U26" s="109"/>
      <c r="V26" s="109"/>
      <c r="W26" s="109"/>
      <c r="X26" s="109"/>
      <c r="Y26" s="73">
        <f t="shared" si="1"/>
        <v>88.30770884851091</v>
      </c>
      <c r="Z26" s="21" t="s">
        <v>36</v>
      </c>
      <c r="AA26" s="22" t="s">
        <v>36</v>
      </c>
      <c r="AB26" s="23"/>
    </row>
    <row r="27" spans="1:28" s="24" customFormat="1" ht="49.5" customHeight="1">
      <c r="A27" s="32" t="s">
        <v>109</v>
      </c>
      <c r="B27" s="40" t="s">
        <v>34</v>
      </c>
      <c r="C27" s="75">
        <v>543</v>
      </c>
      <c r="D27" s="41" t="s">
        <v>36</v>
      </c>
      <c r="E27" s="75">
        <v>57.3</v>
      </c>
      <c r="F27" s="109" t="s">
        <v>36</v>
      </c>
      <c r="G27" s="109" t="s">
        <v>36</v>
      </c>
      <c r="H27" s="109" t="s">
        <v>36</v>
      </c>
      <c r="I27" s="109" t="s">
        <v>36</v>
      </c>
      <c r="J27" s="109" t="s">
        <v>36</v>
      </c>
      <c r="K27" s="109" t="s">
        <v>36</v>
      </c>
      <c r="L27" s="109" t="s">
        <v>36</v>
      </c>
      <c r="M27" s="109" t="s">
        <v>36</v>
      </c>
      <c r="N27" s="109" t="s">
        <v>36</v>
      </c>
      <c r="O27" s="75">
        <v>152.2</v>
      </c>
      <c r="P27" s="109" t="s">
        <v>36</v>
      </c>
      <c r="Q27" s="73">
        <f t="shared" si="0"/>
        <v>28.029465930018414</v>
      </c>
      <c r="R27" s="109"/>
      <c r="S27" s="109"/>
      <c r="T27" s="109"/>
      <c r="U27" s="109"/>
      <c r="V27" s="109"/>
      <c r="W27" s="109"/>
      <c r="X27" s="109"/>
      <c r="Y27" s="73">
        <f t="shared" si="1"/>
        <v>265.6195462478185</v>
      </c>
      <c r="Z27" s="21" t="s">
        <v>36</v>
      </c>
      <c r="AA27" s="22" t="s">
        <v>36</v>
      </c>
      <c r="AB27" s="23"/>
    </row>
    <row r="28" spans="1:28" s="29" customFormat="1" ht="61.5" customHeight="1">
      <c r="A28" s="38" t="s">
        <v>38</v>
      </c>
      <c r="B28" s="39" t="s">
        <v>26</v>
      </c>
      <c r="C28" s="73">
        <f>C29+C30+C31</f>
        <v>721.1</v>
      </c>
      <c r="D28" s="35" t="s">
        <v>36</v>
      </c>
      <c r="E28" s="73">
        <f>E29+E30+E31</f>
        <v>543.9</v>
      </c>
      <c r="F28" s="107" t="s">
        <v>36</v>
      </c>
      <c r="G28" s="107" t="s">
        <v>36</v>
      </c>
      <c r="H28" s="107" t="s">
        <v>36</v>
      </c>
      <c r="I28" s="107" t="s">
        <v>36</v>
      </c>
      <c r="J28" s="107" t="s">
        <v>36</v>
      </c>
      <c r="K28" s="107" t="s">
        <v>36</v>
      </c>
      <c r="L28" s="107" t="s">
        <v>36</v>
      </c>
      <c r="M28" s="107" t="s">
        <v>36</v>
      </c>
      <c r="N28" s="107" t="s">
        <v>36</v>
      </c>
      <c r="O28" s="73">
        <f>O29+O30+O31</f>
        <v>428.1</v>
      </c>
      <c r="P28" s="107" t="s">
        <v>36</v>
      </c>
      <c r="Q28" s="73">
        <f t="shared" si="0"/>
        <v>59.367632783247814</v>
      </c>
      <c r="R28" s="107"/>
      <c r="S28" s="107"/>
      <c r="T28" s="107"/>
      <c r="U28" s="107"/>
      <c r="V28" s="107"/>
      <c r="W28" s="107"/>
      <c r="X28" s="107"/>
      <c r="Y28" s="73">
        <f t="shared" si="1"/>
        <v>78.70932156646442</v>
      </c>
      <c r="Z28" s="26" t="s">
        <v>36</v>
      </c>
      <c r="AA28" s="27" t="s">
        <v>36</v>
      </c>
      <c r="AB28" s="28"/>
    </row>
    <row r="29" spans="1:28" s="24" customFormat="1" ht="120.75" customHeight="1">
      <c r="A29" s="32" t="s">
        <v>15</v>
      </c>
      <c r="B29" s="40" t="s">
        <v>80</v>
      </c>
      <c r="C29" s="75">
        <v>400</v>
      </c>
      <c r="D29" s="41" t="s">
        <v>36</v>
      </c>
      <c r="E29" s="75">
        <v>300</v>
      </c>
      <c r="F29" s="109" t="s">
        <v>36</v>
      </c>
      <c r="G29" s="109" t="s">
        <v>36</v>
      </c>
      <c r="H29" s="109" t="s">
        <v>36</v>
      </c>
      <c r="I29" s="109" t="s">
        <v>36</v>
      </c>
      <c r="J29" s="109" t="s">
        <v>36</v>
      </c>
      <c r="K29" s="109" t="s">
        <v>36</v>
      </c>
      <c r="L29" s="109" t="s">
        <v>36</v>
      </c>
      <c r="M29" s="109" t="s">
        <v>36</v>
      </c>
      <c r="N29" s="109" t="s">
        <v>36</v>
      </c>
      <c r="O29" s="75">
        <v>299.7</v>
      </c>
      <c r="P29" s="109" t="s">
        <v>36</v>
      </c>
      <c r="Q29" s="73">
        <f t="shared" si="0"/>
        <v>74.925</v>
      </c>
      <c r="R29" s="109"/>
      <c r="S29" s="109"/>
      <c r="T29" s="109"/>
      <c r="U29" s="109"/>
      <c r="V29" s="109"/>
      <c r="W29" s="109"/>
      <c r="X29" s="109"/>
      <c r="Y29" s="73">
        <f t="shared" si="1"/>
        <v>99.9</v>
      </c>
      <c r="Z29" s="21" t="s">
        <v>36</v>
      </c>
      <c r="AA29" s="22" t="s">
        <v>36</v>
      </c>
      <c r="AB29" s="23"/>
    </row>
    <row r="30" spans="1:28" s="24" customFormat="1" ht="48">
      <c r="A30" s="32" t="s">
        <v>59</v>
      </c>
      <c r="B30" s="40" t="s">
        <v>9</v>
      </c>
      <c r="C30" s="75">
        <v>171.1</v>
      </c>
      <c r="D30" s="41" t="s">
        <v>36</v>
      </c>
      <c r="E30" s="75">
        <v>128.3</v>
      </c>
      <c r="F30" s="109" t="s">
        <v>36</v>
      </c>
      <c r="G30" s="109" t="s">
        <v>36</v>
      </c>
      <c r="H30" s="109" t="s">
        <v>36</v>
      </c>
      <c r="I30" s="109" t="s">
        <v>36</v>
      </c>
      <c r="J30" s="109" t="s">
        <v>36</v>
      </c>
      <c r="K30" s="109" t="s">
        <v>36</v>
      </c>
      <c r="L30" s="109" t="s">
        <v>36</v>
      </c>
      <c r="M30" s="109" t="s">
        <v>36</v>
      </c>
      <c r="N30" s="109" t="s">
        <v>36</v>
      </c>
      <c r="O30" s="75">
        <v>128.4</v>
      </c>
      <c r="P30" s="109" t="s">
        <v>36</v>
      </c>
      <c r="Q30" s="73">
        <f t="shared" si="0"/>
        <v>75.0438340151958</v>
      </c>
      <c r="R30" s="109"/>
      <c r="S30" s="109"/>
      <c r="T30" s="109"/>
      <c r="U30" s="109"/>
      <c r="V30" s="109"/>
      <c r="W30" s="109"/>
      <c r="X30" s="109"/>
      <c r="Y30" s="73">
        <f t="shared" si="1"/>
        <v>100.07794232268121</v>
      </c>
      <c r="Z30" s="21" t="s">
        <v>36</v>
      </c>
      <c r="AA30" s="22" t="s">
        <v>36</v>
      </c>
      <c r="AB30" s="23"/>
    </row>
    <row r="31" spans="1:28" s="24" customFormat="1" ht="120.75" customHeight="1">
      <c r="A31" s="32" t="s">
        <v>7</v>
      </c>
      <c r="B31" s="40" t="s">
        <v>23</v>
      </c>
      <c r="C31" s="75">
        <v>150</v>
      </c>
      <c r="D31" s="41" t="s">
        <v>36</v>
      </c>
      <c r="E31" s="75">
        <v>115.6</v>
      </c>
      <c r="F31" s="109" t="s">
        <v>36</v>
      </c>
      <c r="G31" s="109" t="s">
        <v>36</v>
      </c>
      <c r="H31" s="109" t="s">
        <v>36</v>
      </c>
      <c r="I31" s="109" t="s">
        <v>36</v>
      </c>
      <c r="J31" s="109" t="s">
        <v>36</v>
      </c>
      <c r="K31" s="109" t="s">
        <v>36</v>
      </c>
      <c r="L31" s="109" t="s">
        <v>36</v>
      </c>
      <c r="M31" s="109" t="s">
        <v>36</v>
      </c>
      <c r="N31" s="109" t="s">
        <v>36</v>
      </c>
      <c r="O31" s="75">
        <v>0</v>
      </c>
      <c r="P31" s="109" t="s">
        <v>36</v>
      </c>
      <c r="Q31" s="73">
        <f t="shared" si="0"/>
        <v>0</v>
      </c>
      <c r="R31" s="109"/>
      <c r="S31" s="109"/>
      <c r="T31" s="109"/>
      <c r="U31" s="109"/>
      <c r="V31" s="109"/>
      <c r="W31" s="109"/>
      <c r="X31" s="109"/>
      <c r="Y31" s="73">
        <f t="shared" si="1"/>
        <v>0</v>
      </c>
      <c r="Z31" s="21" t="s">
        <v>36</v>
      </c>
      <c r="AA31" s="22" t="s">
        <v>36</v>
      </c>
      <c r="AB31" s="23"/>
    </row>
    <row r="32" spans="1:28" s="29" customFormat="1" ht="36">
      <c r="A32" s="38" t="s">
        <v>88</v>
      </c>
      <c r="B32" s="39" t="s">
        <v>24</v>
      </c>
      <c r="C32" s="73">
        <f>C33+C34</f>
        <v>10</v>
      </c>
      <c r="D32" s="35" t="s">
        <v>36</v>
      </c>
      <c r="E32" s="73">
        <f>E33+E34</f>
        <v>8.9</v>
      </c>
      <c r="F32" s="107" t="s">
        <v>36</v>
      </c>
      <c r="G32" s="107" t="s">
        <v>36</v>
      </c>
      <c r="H32" s="107" t="s">
        <v>36</v>
      </c>
      <c r="I32" s="107" t="s">
        <v>36</v>
      </c>
      <c r="J32" s="107" t="s">
        <v>36</v>
      </c>
      <c r="K32" s="107" t="s">
        <v>36</v>
      </c>
      <c r="L32" s="107" t="s">
        <v>36</v>
      </c>
      <c r="M32" s="107" t="s">
        <v>36</v>
      </c>
      <c r="N32" s="107" t="s">
        <v>36</v>
      </c>
      <c r="O32" s="73">
        <f>O33+O34</f>
        <v>89.5</v>
      </c>
      <c r="P32" s="107" t="s">
        <v>36</v>
      </c>
      <c r="Q32" s="73" t="s">
        <v>194</v>
      </c>
      <c r="R32" s="107"/>
      <c r="S32" s="107"/>
      <c r="T32" s="107"/>
      <c r="U32" s="107"/>
      <c r="V32" s="107"/>
      <c r="W32" s="107"/>
      <c r="X32" s="107"/>
      <c r="Y32" s="73" t="s">
        <v>196</v>
      </c>
      <c r="Z32" s="26" t="s">
        <v>36</v>
      </c>
      <c r="AA32" s="27" t="s">
        <v>36</v>
      </c>
      <c r="AB32" s="28"/>
    </row>
    <row r="33" spans="1:28" s="24" customFormat="1" ht="132" customHeight="1" hidden="1">
      <c r="A33" s="32" t="s">
        <v>49</v>
      </c>
      <c r="B33" s="40" t="s">
        <v>71</v>
      </c>
      <c r="C33" s="75">
        <v>0</v>
      </c>
      <c r="D33" s="41" t="s">
        <v>36</v>
      </c>
      <c r="E33" s="75">
        <v>0</v>
      </c>
      <c r="F33" s="109" t="s">
        <v>36</v>
      </c>
      <c r="G33" s="109" t="s">
        <v>36</v>
      </c>
      <c r="H33" s="109" t="s">
        <v>36</v>
      </c>
      <c r="I33" s="109" t="s">
        <v>36</v>
      </c>
      <c r="J33" s="109" t="s">
        <v>36</v>
      </c>
      <c r="K33" s="109" t="s">
        <v>36</v>
      </c>
      <c r="L33" s="109" t="s">
        <v>36</v>
      </c>
      <c r="M33" s="109" t="s">
        <v>36</v>
      </c>
      <c r="N33" s="109" t="s">
        <v>36</v>
      </c>
      <c r="O33" s="75">
        <v>0</v>
      </c>
      <c r="P33" s="109" t="s">
        <v>36</v>
      </c>
      <c r="Q33" s="73">
        <v>0</v>
      </c>
      <c r="R33" s="109"/>
      <c r="S33" s="109"/>
      <c r="T33" s="109"/>
      <c r="U33" s="109"/>
      <c r="V33" s="109"/>
      <c r="W33" s="109"/>
      <c r="X33" s="109"/>
      <c r="Y33" s="73">
        <v>0</v>
      </c>
      <c r="Z33" s="21" t="s">
        <v>36</v>
      </c>
      <c r="AA33" s="22" t="s">
        <v>36</v>
      </c>
      <c r="AB33" s="23"/>
    </row>
    <row r="34" spans="1:28" s="24" customFormat="1" ht="73.5" customHeight="1">
      <c r="A34" s="32" t="s">
        <v>105</v>
      </c>
      <c r="B34" s="40" t="s">
        <v>107</v>
      </c>
      <c r="C34" s="75">
        <v>10</v>
      </c>
      <c r="D34" s="41" t="s">
        <v>36</v>
      </c>
      <c r="E34" s="75">
        <v>8.9</v>
      </c>
      <c r="F34" s="109" t="s">
        <v>36</v>
      </c>
      <c r="G34" s="109" t="s">
        <v>36</v>
      </c>
      <c r="H34" s="109" t="s">
        <v>36</v>
      </c>
      <c r="I34" s="109" t="s">
        <v>36</v>
      </c>
      <c r="J34" s="109" t="s">
        <v>36</v>
      </c>
      <c r="K34" s="109" t="s">
        <v>36</v>
      </c>
      <c r="L34" s="109" t="s">
        <v>36</v>
      </c>
      <c r="M34" s="109" t="s">
        <v>36</v>
      </c>
      <c r="N34" s="109" t="s">
        <v>36</v>
      </c>
      <c r="O34" s="75">
        <v>89.5</v>
      </c>
      <c r="P34" s="109" t="s">
        <v>36</v>
      </c>
      <c r="Q34" s="73" t="s">
        <v>194</v>
      </c>
      <c r="R34" s="109"/>
      <c r="S34" s="109"/>
      <c r="T34" s="109"/>
      <c r="U34" s="109"/>
      <c r="V34" s="109"/>
      <c r="W34" s="109"/>
      <c r="X34" s="109"/>
      <c r="Y34" s="73" t="s">
        <v>196</v>
      </c>
      <c r="Z34" s="21" t="s">
        <v>36</v>
      </c>
      <c r="AA34" s="22" t="s">
        <v>36</v>
      </c>
      <c r="AB34" s="23"/>
    </row>
    <row r="35" spans="1:28" s="29" customFormat="1" ht="12" hidden="1">
      <c r="A35" s="38" t="s">
        <v>148</v>
      </c>
      <c r="B35" s="39" t="s">
        <v>150</v>
      </c>
      <c r="C35" s="73">
        <f>C36</f>
        <v>0</v>
      </c>
      <c r="D35" s="35"/>
      <c r="E35" s="73">
        <f>E36</f>
        <v>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73">
        <f>O36</f>
        <v>0</v>
      </c>
      <c r="P35" s="107"/>
      <c r="Q35" s="73" t="e">
        <f t="shared" si="0"/>
        <v>#DIV/0!</v>
      </c>
      <c r="R35" s="107"/>
      <c r="S35" s="107"/>
      <c r="T35" s="107"/>
      <c r="U35" s="107"/>
      <c r="V35" s="107"/>
      <c r="W35" s="107"/>
      <c r="X35" s="107"/>
      <c r="Y35" s="73" t="e">
        <f t="shared" si="1"/>
        <v>#DIV/0!</v>
      </c>
      <c r="Z35" s="26"/>
      <c r="AA35" s="27"/>
      <c r="AB35" s="28"/>
    </row>
    <row r="36" spans="1:28" s="24" customFormat="1" ht="24" hidden="1">
      <c r="A36" s="32" t="s">
        <v>149</v>
      </c>
      <c r="B36" s="40" t="s">
        <v>151</v>
      </c>
      <c r="C36" s="75">
        <v>0</v>
      </c>
      <c r="D36" s="41"/>
      <c r="E36" s="75">
        <v>0</v>
      </c>
      <c r="F36" s="109"/>
      <c r="G36" s="109"/>
      <c r="H36" s="109"/>
      <c r="I36" s="109"/>
      <c r="J36" s="109"/>
      <c r="K36" s="109"/>
      <c r="L36" s="109"/>
      <c r="M36" s="109"/>
      <c r="N36" s="109"/>
      <c r="O36" s="75">
        <v>0</v>
      </c>
      <c r="P36" s="109"/>
      <c r="Q36" s="73" t="e">
        <f t="shared" si="0"/>
        <v>#DIV/0!</v>
      </c>
      <c r="R36" s="109"/>
      <c r="S36" s="109"/>
      <c r="T36" s="109"/>
      <c r="U36" s="109"/>
      <c r="V36" s="109"/>
      <c r="W36" s="109"/>
      <c r="X36" s="109"/>
      <c r="Y36" s="73" t="e">
        <f t="shared" si="1"/>
        <v>#DIV/0!</v>
      </c>
      <c r="Z36" s="21"/>
      <c r="AA36" s="22"/>
      <c r="AB36" s="23"/>
    </row>
    <row r="37" spans="1:28" s="29" customFormat="1" ht="18" customHeight="1">
      <c r="A37" s="38" t="s">
        <v>67</v>
      </c>
      <c r="B37" s="39" t="s">
        <v>40</v>
      </c>
      <c r="C37" s="73">
        <f>C38+C49+C51</f>
        <v>16970.7</v>
      </c>
      <c r="D37" s="35" t="s">
        <v>36</v>
      </c>
      <c r="E37" s="73">
        <f>E38+E49+E51</f>
        <v>14613.900000000001</v>
      </c>
      <c r="F37" s="107" t="s">
        <v>36</v>
      </c>
      <c r="G37" s="107" t="s">
        <v>36</v>
      </c>
      <c r="H37" s="107" t="s">
        <v>36</v>
      </c>
      <c r="I37" s="107" t="s">
        <v>36</v>
      </c>
      <c r="J37" s="107" t="s">
        <v>36</v>
      </c>
      <c r="K37" s="107" t="s">
        <v>36</v>
      </c>
      <c r="L37" s="107" t="s">
        <v>36</v>
      </c>
      <c r="M37" s="107" t="s">
        <v>36</v>
      </c>
      <c r="N37" s="107" t="s">
        <v>36</v>
      </c>
      <c r="O37" s="73">
        <f>O38+O49+O51</f>
        <v>14589.5</v>
      </c>
      <c r="P37" s="107" t="s">
        <v>36</v>
      </c>
      <c r="Q37" s="73">
        <f t="shared" si="0"/>
        <v>85.96875791805877</v>
      </c>
      <c r="R37" s="107"/>
      <c r="S37" s="107"/>
      <c r="T37" s="107"/>
      <c r="U37" s="107"/>
      <c r="V37" s="107"/>
      <c r="W37" s="107"/>
      <c r="X37" s="107"/>
      <c r="Y37" s="73">
        <f t="shared" si="1"/>
        <v>99.8330356715182</v>
      </c>
      <c r="Z37" s="26" t="s">
        <v>36</v>
      </c>
      <c r="AA37" s="27" t="s">
        <v>36</v>
      </c>
      <c r="AB37" s="28"/>
    </row>
    <row r="38" spans="1:28" s="29" customFormat="1" ht="37.5" customHeight="1">
      <c r="A38" s="38" t="s">
        <v>147</v>
      </c>
      <c r="B38" s="39" t="s">
        <v>93</v>
      </c>
      <c r="C38" s="73">
        <f>C39+C41+C45</f>
        <v>15142.500000000002</v>
      </c>
      <c r="D38" s="35" t="s">
        <v>36</v>
      </c>
      <c r="E38" s="73">
        <f>E39+E41+E45</f>
        <v>12785.7</v>
      </c>
      <c r="F38" s="107" t="s">
        <v>36</v>
      </c>
      <c r="G38" s="107" t="s">
        <v>36</v>
      </c>
      <c r="H38" s="107" t="s">
        <v>36</v>
      </c>
      <c r="I38" s="107" t="s">
        <v>36</v>
      </c>
      <c r="J38" s="107" t="s">
        <v>36</v>
      </c>
      <c r="K38" s="107" t="s">
        <v>36</v>
      </c>
      <c r="L38" s="107" t="s">
        <v>36</v>
      </c>
      <c r="M38" s="107" t="s">
        <v>36</v>
      </c>
      <c r="N38" s="107" t="s">
        <v>36</v>
      </c>
      <c r="O38" s="73">
        <f>O39+O41+O45</f>
        <v>12761.3</v>
      </c>
      <c r="P38" s="107" t="s">
        <v>36</v>
      </c>
      <c r="Q38" s="73">
        <f t="shared" si="0"/>
        <v>84.27472346045896</v>
      </c>
      <c r="R38" s="107"/>
      <c r="S38" s="107"/>
      <c r="T38" s="107"/>
      <c r="U38" s="107"/>
      <c r="V38" s="107"/>
      <c r="W38" s="107"/>
      <c r="X38" s="107"/>
      <c r="Y38" s="73">
        <f t="shared" si="1"/>
        <v>99.80916179794613</v>
      </c>
      <c r="Z38" s="26" t="s">
        <v>36</v>
      </c>
      <c r="AA38" s="27" t="s">
        <v>36</v>
      </c>
      <c r="AB38" s="28"/>
    </row>
    <row r="39" spans="1:28" s="29" customFormat="1" ht="24">
      <c r="A39" s="38" t="s">
        <v>77</v>
      </c>
      <c r="B39" s="39" t="s">
        <v>172</v>
      </c>
      <c r="C39" s="73">
        <f>C40</f>
        <v>9227.7</v>
      </c>
      <c r="D39" s="35" t="s">
        <v>36</v>
      </c>
      <c r="E39" s="73">
        <f>E40</f>
        <v>6921</v>
      </c>
      <c r="F39" s="107" t="s">
        <v>36</v>
      </c>
      <c r="G39" s="107" t="s">
        <v>36</v>
      </c>
      <c r="H39" s="107" t="s">
        <v>36</v>
      </c>
      <c r="I39" s="107" t="s">
        <v>36</v>
      </c>
      <c r="J39" s="107" t="s">
        <v>36</v>
      </c>
      <c r="K39" s="107" t="s">
        <v>36</v>
      </c>
      <c r="L39" s="107" t="s">
        <v>36</v>
      </c>
      <c r="M39" s="107" t="s">
        <v>36</v>
      </c>
      <c r="N39" s="107" t="s">
        <v>36</v>
      </c>
      <c r="O39" s="73">
        <f>O40</f>
        <v>6920.7</v>
      </c>
      <c r="P39" s="107" t="s">
        <v>36</v>
      </c>
      <c r="Q39" s="73">
        <f t="shared" si="0"/>
        <v>74.99918722975389</v>
      </c>
      <c r="R39" s="107"/>
      <c r="S39" s="107"/>
      <c r="T39" s="107"/>
      <c r="U39" s="107"/>
      <c r="V39" s="107"/>
      <c r="W39" s="107"/>
      <c r="X39" s="107"/>
      <c r="Y39" s="73">
        <f t="shared" si="1"/>
        <v>99.99566536627655</v>
      </c>
      <c r="Z39" s="26" t="s">
        <v>36</v>
      </c>
      <c r="AA39" s="27" t="s">
        <v>36</v>
      </c>
      <c r="AB39" s="28"/>
    </row>
    <row r="40" spans="1:28" s="24" customFormat="1" ht="36">
      <c r="A40" s="32" t="s">
        <v>83</v>
      </c>
      <c r="B40" s="40" t="s">
        <v>173</v>
      </c>
      <c r="C40" s="75">
        <v>9227.7</v>
      </c>
      <c r="D40" s="41" t="s">
        <v>36</v>
      </c>
      <c r="E40" s="75">
        <v>6921</v>
      </c>
      <c r="F40" s="109" t="s">
        <v>36</v>
      </c>
      <c r="G40" s="109" t="s">
        <v>36</v>
      </c>
      <c r="H40" s="109" t="s">
        <v>36</v>
      </c>
      <c r="I40" s="109" t="s">
        <v>36</v>
      </c>
      <c r="J40" s="109" t="s">
        <v>36</v>
      </c>
      <c r="K40" s="109" t="s">
        <v>36</v>
      </c>
      <c r="L40" s="109" t="s">
        <v>36</v>
      </c>
      <c r="M40" s="109" t="s">
        <v>36</v>
      </c>
      <c r="N40" s="109" t="s">
        <v>36</v>
      </c>
      <c r="O40" s="75">
        <v>6920.7</v>
      </c>
      <c r="P40" s="109" t="s">
        <v>36</v>
      </c>
      <c r="Q40" s="73">
        <f t="shared" si="0"/>
        <v>74.99918722975389</v>
      </c>
      <c r="R40" s="109"/>
      <c r="S40" s="109"/>
      <c r="T40" s="109"/>
      <c r="U40" s="109"/>
      <c r="V40" s="109"/>
      <c r="W40" s="109"/>
      <c r="X40" s="109"/>
      <c r="Y40" s="73">
        <f t="shared" si="1"/>
        <v>99.99566536627655</v>
      </c>
      <c r="Z40" s="21" t="s">
        <v>36</v>
      </c>
      <c r="AA40" s="22" t="s">
        <v>36</v>
      </c>
      <c r="AB40" s="23"/>
    </row>
    <row r="41" spans="1:28" s="29" customFormat="1" ht="36">
      <c r="A41" s="38" t="s">
        <v>69</v>
      </c>
      <c r="B41" s="39" t="s">
        <v>8</v>
      </c>
      <c r="C41" s="73">
        <f>C42+C43+C44</f>
        <v>5711.2</v>
      </c>
      <c r="D41" s="35" t="s">
        <v>36</v>
      </c>
      <c r="E41" s="73">
        <f>E42+E43+E44</f>
        <v>5711.2</v>
      </c>
      <c r="F41" s="107" t="s">
        <v>36</v>
      </c>
      <c r="G41" s="107" t="s">
        <v>36</v>
      </c>
      <c r="H41" s="107" t="s">
        <v>36</v>
      </c>
      <c r="I41" s="107" t="s">
        <v>36</v>
      </c>
      <c r="J41" s="107" t="s">
        <v>36</v>
      </c>
      <c r="K41" s="107" t="s">
        <v>36</v>
      </c>
      <c r="L41" s="107" t="s">
        <v>36</v>
      </c>
      <c r="M41" s="107" t="s">
        <v>36</v>
      </c>
      <c r="N41" s="107" t="s">
        <v>36</v>
      </c>
      <c r="O41" s="73">
        <f>O42+O43+O44</f>
        <v>5711.2</v>
      </c>
      <c r="P41" s="107" t="s">
        <v>36</v>
      </c>
      <c r="Q41" s="73">
        <f t="shared" si="0"/>
        <v>100</v>
      </c>
      <c r="R41" s="107"/>
      <c r="S41" s="107"/>
      <c r="T41" s="107"/>
      <c r="U41" s="107"/>
      <c r="V41" s="107"/>
      <c r="W41" s="107"/>
      <c r="X41" s="107"/>
      <c r="Y41" s="73">
        <f t="shared" si="1"/>
        <v>100</v>
      </c>
      <c r="Z41" s="26" t="s">
        <v>36</v>
      </c>
      <c r="AA41" s="27" t="s">
        <v>36</v>
      </c>
      <c r="AB41" s="28"/>
    </row>
    <row r="42" spans="1:28" s="24" customFormat="1" ht="132">
      <c r="A42" s="32" t="s">
        <v>152</v>
      </c>
      <c r="B42" s="40" t="s">
        <v>185</v>
      </c>
      <c r="C42" s="75">
        <v>5711.2</v>
      </c>
      <c r="D42" s="41" t="s">
        <v>36</v>
      </c>
      <c r="E42" s="75">
        <v>5711.2</v>
      </c>
      <c r="F42" s="109" t="s">
        <v>36</v>
      </c>
      <c r="G42" s="109" t="s">
        <v>36</v>
      </c>
      <c r="H42" s="109" t="s">
        <v>36</v>
      </c>
      <c r="I42" s="109" t="s">
        <v>36</v>
      </c>
      <c r="J42" s="109" t="s">
        <v>36</v>
      </c>
      <c r="K42" s="109" t="s">
        <v>36</v>
      </c>
      <c r="L42" s="109" t="s">
        <v>36</v>
      </c>
      <c r="M42" s="109" t="s">
        <v>36</v>
      </c>
      <c r="N42" s="109" t="s">
        <v>36</v>
      </c>
      <c r="O42" s="75">
        <v>5711.2</v>
      </c>
      <c r="P42" s="109" t="s">
        <v>36</v>
      </c>
      <c r="Q42" s="73">
        <f aca="true" t="shared" si="2" ref="Q42:X45">O42*100/C42</f>
        <v>100</v>
      </c>
      <c r="R42" s="107" t="e">
        <f t="shared" si="2"/>
        <v>#VALUE!</v>
      </c>
      <c r="S42" s="107">
        <f t="shared" si="2"/>
        <v>1.750945510575711</v>
      </c>
      <c r="T42" s="107" t="e">
        <f t="shared" si="2"/>
        <v>#VALUE!</v>
      </c>
      <c r="U42" s="107" t="e">
        <f t="shared" si="2"/>
        <v>#VALUE!</v>
      </c>
      <c r="V42" s="107" t="e">
        <f t="shared" si="2"/>
        <v>#VALUE!</v>
      </c>
      <c r="W42" s="107" t="e">
        <f t="shared" si="2"/>
        <v>#VALUE!</v>
      </c>
      <c r="X42" s="107" t="e">
        <f t="shared" si="2"/>
        <v>#VALUE!</v>
      </c>
      <c r="Y42" s="73">
        <f t="shared" si="1"/>
        <v>100</v>
      </c>
      <c r="Z42" s="21" t="s">
        <v>36</v>
      </c>
      <c r="AA42" s="22" t="s">
        <v>36</v>
      </c>
      <c r="AB42" s="23"/>
    </row>
    <row r="43" spans="1:28" s="24" customFormat="1" ht="72" hidden="1">
      <c r="A43" s="32" t="s">
        <v>153</v>
      </c>
      <c r="B43" s="40" t="s">
        <v>154</v>
      </c>
      <c r="C43" s="75">
        <v>0</v>
      </c>
      <c r="D43" s="41" t="s">
        <v>36</v>
      </c>
      <c r="E43" s="75">
        <v>0</v>
      </c>
      <c r="F43" s="109" t="s">
        <v>36</v>
      </c>
      <c r="G43" s="109" t="s">
        <v>36</v>
      </c>
      <c r="H43" s="109" t="s">
        <v>36</v>
      </c>
      <c r="I43" s="109" t="s">
        <v>36</v>
      </c>
      <c r="J43" s="109" t="s">
        <v>36</v>
      </c>
      <c r="K43" s="109" t="s">
        <v>36</v>
      </c>
      <c r="L43" s="109" t="s">
        <v>36</v>
      </c>
      <c r="M43" s="109" t="s">
        <v>36</v>
      </c>
      <c r="N43" s="109" t="s">
        <v>36</v>
      </c>
      <c r="O43" s="75">
        <v>0</v>
      </c>
      <c r="P43" s="109" t="s">
        <v>36</v>
      </c>
      <c r="Q43" s="73" t="e">
        <f t="shared" si="2"/>
        <v>#DIV/0!</v>
      </c>
      <c r="R43" s="107" t="e">
        <f t="shared" si="2"/>
        <v>#VALUE!</v>
      </c>
      <c r="S43" s="107" t="e">
        <f t="shared" si="2"/>
        <v>#DIV/0!</v>
      </c>
      <c r="T43" s="107" t="e">
        <f t="shared" si="2"/>
        <v>#VALUE!</v>
      </c>
      <c r="U43" s="107" t="e">
        <f t="shared" si="2"/>
        <v>#DIV/0!</v>
      </c>
      <c r="V43" s="107" t="e">
        <f t="shared" si="2"/>
        <v>#VALUE!</v>
      </c>
      <c r="W43" s="107" t="e">
        <f t="shared" si="2"/>
        <v>#DIV/0!</v>
      </c>
      <c r="X43" s="107" t="e">
        <f t="shared" si="2"/>
        <v>#VALUE!</v>
      </c>
      <c r="Y43" s="73" t="e">
        <f t="shared" si="1"/>
        <v>#DIV/0!</v>
      </c>
      <c r="Z43" s="21" t="s">
        <v>36</v>
      </c>
      <c r="AA43" s="22" t="s">
        <v>36</v>
      </c>
      <c r="AB43" s="23"/>
    </row>
    <row r="44" spans="1:28" s="24" customFormat="1" ht="24" hidden="1">
      <c r="A44" s="32" t="s">
        <v>155</v>
      </c>
      <c r="B44" s="40" t="s">
        <v>156</v>
      </c>
      <c r="C44" s="75">
        <v>0</v>
      </c>
      <c r="D44" s="41"/>
      <c r="E44" s="75">
        <v>0</v>
      </c>
      <c r="F44" s="109"/>
      <c r="G44" s="109"/>
      <c r="H44" s="109"/>
      <c r="I44" s="109"/>
      <c r="J44" s="109"/>
      <c r="K44" s="109"/>
      <c r="L44" s="109"/>
      <c r="M44" s="109"/>
      <c r="N44" s="109"/>
      <c r="O44" s="75">
        <v>0</v>
      </c>
      <c r="P44" s="109"/>
      <c r="Q44" s="73" t="e">
        <f t="shared" si="2"/>
        <v>#DIV/0!</v>
      </c>
      <c r="R44" s="107"/>
      <c r="S44" s="107"/>
      <c r="T44" s="107"/>
      <c r="U44" s="107"/>
      <c r="V44" s="107"/>
      <c r="W44" s="107"/>
      <c r="X44" s="107"/>
      <c r="Y44" s="73" t="e">
        <f t="shared" si="1"/>
        <v>#DIV/0!</v>
      </c>
      <c r="Z44" s="21"/>
      <c r="AA44" s="22"/>
      <c r="AB44" s="23"/>
    </row>
    <row r="45" spans="1:28" s="24" customFormat="1" ht="24">
      <c r="A45" s="38" t="s">
        <v>157</v>
      </c>
      <c r="B45" s="39" t="s">
        <v>174</v>
      </c>
      <c r="C45" s="73">
        <f>C46+C47+C48</f>
        <v>203.6</v>
      </c>
      <c r="D45" s="35"/>
      <c r="E45" s="73">
        <f>E46+E47+E48</f>
        <v>153.5</v>
      </c>
      <c r="F45" s="107"/>
      <c r="G45" s="107"/>
      <c r="H45" s="107"/>
      <c r="I45" s="107"/>
      <c r="J45" s="107"/>
      <c r="K45" s="107"/>
      <c r="L45" s="107"/>
      <c r="M45" s="107"/>
      <c r="N45" s="107"/>
      <c r="O45" s="73">
        <f>O46+O47</f>
        <v>129.4</v>
      </c>
      <c r="P45" s="107"/>
      <c r="Q45" s="73">
        <f t="shared" si="2"/>
        <v>63.555992141453835</v>
      </c>
      <c r="R45" s="107"/>
      <c r="S45" s="107"/>
      <c r="T45" s="107"/>
      <c r="U45" s="107"/>
      <c r="V45" s="107"/>
      <c r="W45" s="107"/>
      <c r="X45" s="107"/>
      <c r="Y45" s="73">
        <f>O45*100/E45</f>
        <v>84.29967426710098</v>
      </c>
      <c r="Z45" s="21"/>
      <c r="AA45" s="22"/>
      <c r="AB45" s="23"/>
    </row>
    <row r="46" spans="1:28" s="24" customFormat="1" ht="60" hidden="1">
      <c r="A46" s="32" t="s">
        <v>169</v>
      </c>
      <c r="B46" s="40" t="s">
        <v>175</v>
      </c>
      <c r="C46" s="75">
        <v>0</v>
      </c>
      <c r="D46" s="41"/>
      <c r="E46" s="75">
        <v>0</v>
      </c>
      <c r="F46" s="109"/>
      <c r="G46" s="109"/>
      <c r="H46" s="109"/>
      <c r="I46" s="109"/>
      <c r="J46" s="109"/>
      <c r="K46" s="109"/>
      <c r="L46" s="109"/>
      <c r="M46" s="109"/>
      <c r="N46" s="109"/>
      <c r="O46" s="75">
        <v>0</v>
      </c>
      <c r="P46" s="109"/>
      <c r="Q46" s="73">
        <v>0</v>
      </c>
      <c r="R46" s="107"/>
      <c r="S46" s="107"/>
      <c r="T46" s="107"/>
      <c r="U46" s="107"/>
      <c r="V46" s="107"/>
      <c r="W46" s="107"/>
      <c r="X46" s="107"/>
      <c r="Y46" s="73" t="s">
        <v>36</v>
      </c>
      <c r="Z46" s="21"/>
      <c r="AA46" s="22"/>
      <c r="AB46" s="23"/>
    </row>
    <row r="47" spans="1:28" s="24" customFormat="1" ht="60">
      <c r="A47" s="32" t="s">
        <v>158</v>
      </c>
      <c r="B47" s="40" t="s">
        <v>176</v>
      </c>
      <c r="C47" s="75">
        <v>200.5</v>
      </c>
      <c r="D47" s="41"/>
      <c r="E47" s="75">
        <v>150.4</v>
      </c>
      <c r="F47" s="109"/>
      <c r="G47" s="109"/>
      <c r="H47" s="109"/>
      <c r="I47" s="109"/>
      <c r="J47" s="109"/>
      <c r="K47" s="109"/>
      <c r="L47" s="109"/>
      <c r="M47" s="109"/>
      <c r="N47" s="109"/>
      <c r="O47" s="75">
        <v>129.4</v>
      </c>
      <c r="P47" s="109"/>
      <c r="Q47" s="73">
        <f>O47*100/C47</f>
        <v>64.53865336658355</v>
      </c>
      <c r="R47" s="107"/>
      <c r="S47" s="107"/>
      <c r="T47" s="107"/>
      <c r="U47" s="107"/>
      <c r="V47" s="107"/>
      <c r="W47" s="107"/>
      <c r="X47" s="107"/>
      <c r="Y47" s="73">
        <f>O47*100/E47</f>
        <v>86.0372340425532</v>
      </c>
      <c r="Z47" s="21"/>
      <c r="AA47" s="22"/>
      <c r="AB47" s="23"/>
    </row>
    <row r="48" spans="1:28" s="24" customFormat="1" ht="72.75" thickBot="1">
      <c r="A48" s="59" t="s">
        <v>178</v>
      </c>
      <c r="B48" s="60" t="s">
        <v>179</v>
      </c>
      <c r="C48" s="75">
        <v>3.1</v>
      </c>
      <c r="D48" s="41"/>
      <c r="E48" s="75">
        <v>3.1</v>
      </c>
      <c r="F48" s="109"/>
      <c r="G48" s="109"/>
      <c r="H48" s="109"/>
      <c r="I48" s="109"/>
      <c r="J48" s="109"/>
      <c r="K48" s="109"/>
      <c r="L48" s="109"/>
      <c r="M48" s="109"/>
      <c r="N48" s="109"/>
      <c r="O48" s="75">
        <v>0</v>
      </c>
      <c r="P48" s="109"/>
      <c r="Q48" s="73">
        <f>O48*100/C48</f>
        <v>0</v>
      </c>
      <c r="R48" s="107"/>
      <c r="S48" s="107"/>
      <c r="T48" s="107"/>
      <c r="U48" s="107"/>
      <c r="V48" s="107"/>
      <c r="W48" s="107"/>
      <c r="X48" s="107"/>
      <c r="Y48" s="73">
        <v>0</v>
      </c>
      <c r="Z48" s="21"/>
      <c r="AA48" s="22"/>
      <c r="AB48" s="23"/>
    </row>
    <row r="49" spans="1:28" s="29" customFormat="1" ht="60.75" customHeight="1" hidden="1">
      <c r="A49" s="38" t="s">
        <v>114</v>
      </c>
      <c r="B49" s="39" t="s">
        <v>52</v>
      </c>
      <c r="C49" s="73">
        <f>C50</f>
        <v>0</v>
      </c>
      <c r="D49" s="35" t="s">
        <v>36</v>
      </c>
      <c r="E49" s="73">
        <f>E50</f>
        <v>0</v>
      </c>
      <c r="F49" s="107" t="s">
        <v>36</v>
      </c>
      <c r="G49" s="107" t="s">
        <v>36</v>
      </c>
      <c r="H49" s="107" t="s">
        <v>36</v>
      </c>
      <c r="I49" s="107" t="s">
        <v>36</v>
      </c>
      <c r="J49" s="107" t="s">
        <v>36</v>
      </c>
      <c r="K49" s="107" t="s">
        <v>36</v>
      </c>
      <c r="L49" s="107" t="s">
        <v>36</v>
      </c>
      <c r="M49" s="107" t="s">
        <v>36</v>
      </c>
      <c r="N49" s="107" t="s">
        <v>36</v>
      </c>
      <c r="O49" s="73">
        <f>O50</f>
        <v>0</v>
      </c>
      <c r="P49" s="107" t="s">
        <v>36</v>
      </c>
      <c r="Q49" s="73">
        <v>0</v>
      </c>
      <c r="R49" s="107"/>
      <c r="S49" s="107"/>
      <c r="T49" s="107"/>
      <c r="U49" s="107"/>
      <c r="V49" s="107"/>
      <c r="W49" s="107"/>
      <c r="X49" s="107"/>
      <c r="Y49" s="73">
        <v>0</v>
      </c>
      <c r="Z49" s="26" t="s">
        <v>36</v>
      </c>
      <c r="AA49" s="27" t="s">
        <v>36</v>
      </c>
      <c r="AB49" s="28"/>
    </row>
    <row r="50" spans="1:28" s="24" customFormat="1" ht="62.25" customHeight="1" hidden="1" thickBot="1">
      <c r="A50" s="96" t="s">
        <v>86</v>
      </c>
      <c r="B50" s="97" t="s">
        <v>177</v>
      </c>
      <c r="C50" s="98">
        <v>0</v>
      </c>
      <c r="D50" s="99" t="s">
        <v>36</v>
      </c>
      <c r="E50" s="98">
        <v>0</v>
      </c>
      <c r="F50" s="110" t="s">
        <v>36</v>
      </c>
      <c r="G50" s="110" t="s">
        <v>36</v>
      </c>
      <c r="H50" s="110" t="s">
        <v>36</v>
      </c>
      <c r="I50" s="110" t="s">
        <v>36</v>
      </c>
      <c r="J50" s="110" t="s">
        <v>36</v>
      </c>
      <c r="K50" s="110" t="s">
        <v>36</v>
      </c>
      <c r="L50" s="110" t="s">
        <v>36</v>
      </c>
      <c r="M50" s="110" t="s">
        <v>36</v>
      </c>
      <c r="N50" s="110" t="s">
        <v>36</v>
      </c>
      <c r="O50" s="98">
        <v>0</v>
      </c>
      <c r="P50" s="110" t="s">
        <v>36</v>
      </c>
      <c r="Q50" s="100">
        <v>0</v>
      </c>
      <c r="R50" s="110"/>
      <c r="S50" s="110"/>
      <c r="T50" s="110"/>
      <c r="U50" s="110"/>
      <c r="V50" s="110"/>
      <c r="W50" s="110"/>
      <c r="X50" s="110"/>
      <c r="Y50" s="100">
        <v>0</v>
      </c>
      <c r="Z50" s="21" t="s">
        <v>36</v>
      </c>
      <c r="AA50" s="22" t="s">
        <v>36</v>
      </c>
      <c r="AB50" s="23"/>
    </row>
    <row r="51" spans="1:28" ht="36.75" customHeight="1">
      <c r="A51" s="101" t="s">
        <v>190</v>
      </c>
      <c r="B51" s="102" t="s">
        <v>191</v>
      </c>
      <c r="C51" s="100">
        <f>C52+C54+C58</f>
        <v>1828.2</v>
      </c>
      <c r="D51" s="103" t="s">
        <v>36</v>
      </c>
      <c r="E51" s="100">
        <f>E52+E54+E58</f>
        <v>1828.2</v>
      </c>
      <c r="F51" s="111" t="s">
        <v>36</v>
      </c>
      <c r="G51" s="111" t="s">
        <v>36</v>
      </c>
      <c r="H51" s="111" t="s">
        <v>36</v>
      </c>
      <c r="I51" s="111" t="s">
        <v>36</v>
      </c>
      <c r="J51" s="111" t="s">
        <v>36</v>
      </c>
      <c r="K51" s="111" t="s">
        <v>36</v>
      </c>
      <c r="L51" s="111" t="s">
        <v>36</v>
      </c>
      <c r="M51" s="111" t="s">
        <v>36</v>
      </c>
      <c r="N51" s="111" t="s">
        <v>36</v>
      </c>
      <c r="O51" s="100">
        <f>O52+O54+O58</f>
        <v>1828.2</v>
      </c>
      <c r="P51" s="111" t="s">
        <v>36</v>
      </c>
      <c r="Q51" s="73">
        <f>O51*100/C51</f>
        <v>100</v>
      </c>
      <c r="R51" s="111"/>
      <c r="S51" s="111"/>
      <c r="T51" s="111"/>
      <c r="U51" s="111"/>
      <c r="V51" s="111"/>
      <c r="W51" s="111"/>
      <c r="X51" s="111"/>
      <c r="Y51" s="73">
        <f>O51*100/E51</f>
        <v>100</v>
      </c>
      <c r="Z51" s="6" t="s">
        <v>87</v>
      </c>
      <c r="AA51" s="6" t="s">
        <v>87</v>
      </c>
      <c r="AB51" s="11"/>
    </row>
    <row r="52" spans="1:25" ht="24.75">
      <c r="A52" s="106" t="s">
        <v>192</v>
      </c>
      <c r="B52" s="60" t="s">
        <v>193</v>
      </c>
      <c r="C52" s="105">
        <v>1828.2</v>
      </c>
      <c r="D52" s="104"/>
      <c r="E52" s="105">
        <v>1828.2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05">
        <v>1828.2</v>
      </c>
      <c r="P52" s="112"/>
      <c r="Q52" s="75">
        <f>O52*100/C52</f>
        <v>100</v>
      </c>
      <c r="R52" s="112"/>
      <c r="S52" s="112"/>
      <c r="T52" s="112"/>
      <c r="U52" s="112"/>
      <c r="V52" s="112"/>
      <c r="W52" s="112"/>
      <c r="X52" s="112"/>
      <c r="Y52" s="73">
        <f>O52*100/E52</f>
        <v>100</v>
      </c>
    </row>
    <row r="57" ht="15">
      <c r="D57" s="71"/>
    </row>
    <row r="58" ht="15">
      <c r="D58" s="71"/>
    </row>
    <row r="59" ht="15">
      <c r="D59" s="71"/>
    </row>
    <row r="60" ht="15">
      <c r="D60" s="71"/>
    </row>
    <row r="61" ht="15">
      <c r="D61" s="71"/>
    </row>
    <row r="62" ht="15">
      <c r="D62" s="71"/>
    </row>
    <row r="63" ht="15">
      <c r="D63" s="71"/>
    </row>
    <row r="64" ht="15">
      <c r="D64" s="71"/>
    </row>
    <row r="65" ht="15">
      <c r="D65" s="71"/>
    </row>
    <row r="66" ht="15">
      <c r="D66" s="71"/>
    </row>
    <row r="67" ht="15">
      <c r="D67" s="71"/>
    </row>
    <row r="68" ht="15">
      <c r="D68" s="71"/>
    </row>
    <row r="69" ht="15">
      <c r="D69" s="71"/>
    </row>
    <row r="70" ht="15">
      <c r="D70" s="71"/>
    </row>
    <row r="71" ht="15">
      <c r="D71" s="71"/>
    </row>
    <row r="72" ht="15">
      <c r="D72" s="71"/>
    </row>
    <row r="73" ht="15">
      <c r="D73" s="71"/>
    </row>
    <row r="74" ht="15">
      <c r="D74" s="71"/>
    </row>
    <row r="75" ht="15">
      <c r="D75" s="71"/>
    </row>
    <row r="76" ht="15">
      <c r="D76" s="71"/>
    </row>
    <row r="77" ht="15">
      <c r="D77" s="71"/>
    </row>
    <row r="78" ht="15">
      <c r="D78" s="71"/>
    </row>
    <row r="79" ht="15">
      <c r="D79" s="71"/>
    </row>
    <row r="80" ht="15">
      <c r="D80" s="71"/>
    </row>
    <row r="81" ht="15">
      <c r="D81" s="71"/>
    </row>
    <row r="82" ht="15">
      <c r="D82" s="71"/>
    </row>
    <row r="83" ht="15">
      <c r="D83" s="71"/>
    </row>
    <row r="84" ht="15">
      <c r="D84" s="71"/>
    </row>
    <row r="85" ht="15">
      <c r="D85" s="71"/>
    </row>
    <row r="86" ht="15">
      <c r="D86" s="71"/>
    </row>
    <row r="87" ht="15">
      <c r="D87" s="71"/>
    </row>
    <row r="88" ht="15">
      <c r="D88" s="71"/>
    </row>
    <row r="89" ht="15">
      <c r="D89" s="71"/>
    </row>
    <row r="90" ht="15">
      <c r="D90" s="71"/>
    </row>
    <row r="91" ht="15">
      <c r="D91" s="71"/>
    </row>
    <row r="92" ht="15">
      <c r="D92" s="71"/>
    </row>
    <row r="93" ht="15">
      <c r="D93" s="71"/>
    </row>
    <row r="94" ht="15">
      <c r="D94" s="71"/>
    </row>
    <row r="95" ht="15">
      <c r="D95" s="71"/>
    </row>
    <row r="96" ht="15">
      <c r="D96" s="71"/>
    </row>
    <row r="97" ht="15">
      <c r="D97" s="71"/>
    </row>
    <row r="98" ht="15">
      <c r="D98" s="71"/>
    </row>
    <row r="99" ht="15">
      <c r="D99" s="71"/>
    </row>
    <row r="100" ht="15">
      <c r="D100" s="71"/>
    </row>
    <row r="101" ht="15">
      <c r="D101" s="71"/>
    </row>
    <row r="102" ht="15">
      <c r="D102" s="71"/>
    </row>
    <row r="103" ht="15">
      <c r="D103" s="71"/>
    </row>
    <row r="104" ht="15">
      <c r="D104" s="71"/>
    </row>
    <row r="105" ht="15">
      <c r="D105" s="71"/>
    </row>
    <row r="106" ht="15">
      <c r="D106" s="71"/>
    </row>
    <row r="107" ht="15">
      <c r="D107" s="71"/>
    </row>
    <row r="108" ht="15">
      <c r="D108" s="71"/>
    </row>
    <row r="109" ht="15">
      <c r="D109" s="71"/>
    </row>
    <row r="110" ht="15">
      <c r="D110" s="71"/>
    </row>
    <row r="111" ht="15">
      <c r="D111" s="71"/>
    </row>
    <row r="112" ht="15">
      <c r="D112" s="71"/>
    </row>
    <row r="113" ht="15">
      <c r="D113" s="71"/>
    </row>
    <row r="114" ht="15">
      <c r="D114" s="71"/>
    </row>
    <row r="115" ht="15">
      <c r="D115" s="71"/>
    </row>
    <row r="116" ht="15">
      <c r="D116" s="71"/>
    </row>
    <row r="117" ht="15">
      <c r="D117" s="71"/>
    </row>
    <row r="118" ht="15">
      <c r="D118" s="71"/>
    </row>
    <row r="119" ht="15">
      <c r="D119" s="71"/>
    </row>
    <row r="120" ht="15">
      <c r="D120" s="71"/>
    </row>
    <row r="121" ht="15">
      <c r="D121" s="71"/>
    </row>
    <row r="122" ht="15">
      <c r="D122" s="71"/>
    </row>
    <row r="123" ht="15">
      <c r="D123" s="71"/>
    </row>
    <row r="124" ht="15">
      <c r="D124" s="71"/>
    </row>
    <row r="125" ht="15">
      <c r="D125" s="71"/>
    </row>
    <row r="126" ht="15">
      <c r="D126" s="71"/>
    </row>
    <row r="127" ht="15">
      <c r="D127" s="71"/>
    </row>
    <row r="128" ht="15">
      <c r="D128" s="71"/>
    </row>
    <row r="129" ht="15">
      <c r="D129" s="71"/>
    </row>
    <row r="130" ht="15">
      <c r="D130" s="71"/>
    </row>
    <row r="131" ht="15">
      <c r="D131" s="71"/>
    </row>
    <row r="132" ht="15">
      <c r="D132" s="71"/>
    </row>
    <row r="133" ht="15">
      <c r="D133" s="71"/>
    </row>
    <row r="134" ht="15">
      <c r="D134" s="71"/>
    </row>
    <row r="135" ht="15">
      <c r="D135" s="71"/>
    </row>
    <row r="136" ht="15">
      <c r="D136" s="71"/>
    </row>
    <row r="137" ht="15">
      <c r="D137" s="71"/>
    </row>
    <row r="138" ht="15">
      <c r="D138" s="71"/>
    </row>
    <row r="139" ht="15">
      <c r="D139" s="71"/>
    </row>
    <row r="140" ht="15">
      <c r="D140" s="71"/>
    </row>
    <row r="141" ht="15">
      <c r="D141" s="71"/>
    </row>
    <row r="142" ht="15">
      <c r="D142" s="71"/>
    </row>
    <row r="143" ht="15">
      <c r="D143" s="71"/>
    </row>
    <row r="144" ht="15">
      <c r="D144" s="71"/>
    </row>
    <row r="145" ht="15">
      <c r="D145" s="71"/>
    </row>
    <row r="146" ht="15">
      <c r="D146" s="71"/>
    </row>
    <row r="147" ht="15">
      <c r="D147" s="71"/>
    </row>
    <row r="148" ht="15">
      <c r="D148" s="71"/>
    </row>
    <row r="149" ht="15">
      <c r="D149" s="71"/>
    </row>
    <row r="150" ht="15">
      <c r="D150" s="71"/>
    </row>
    <row r="151" ht="15">
      <c r="D151" s="71"/>
    </row>
    <row r="152" ht="15">
      <c r="D152" s="71"/>
    </row>
    <row r="153" ht="15">
      <c r="D153" s="71"/>
    </row>
    <row r="154" ht="15">
      <c r="D154" s="71"/>
    </row>
    <row r="155" ht="15">
      <c r="D155" s="71"/>
    </row>
    <row r="156" ht="15">
      <c r="D156" s="71"/>
    </row>
    <row r="157" ht="15">
      <c r="D157" s="71"/>
    </row>
    <row r="158" ht="15">
      <c r="D158" s="71"/>
    </row>
    <row r="159" ht="15">
      <c r="D159" s="71"/>
    </row>
    <row r="160" ht="15">
      <c r="D160" s="71"/>
    </row>
    <row r="161" ht="15">
      <c r="D161" s="71"/>
    </row>
    <row r="162" ht="15">
      <c r="D162" s="71"/>
    </row>
    <row r="163" ht="15">
      <c r="D163" s="71"/>
    </row>
    <row r="164" ht="15">
      <c r="D164" s="71"/>
    </row>
    <row r="165" ht="15">
      <c r="D165" s="71"/>
    </row>
    <row r="166" ht="15">
      <c r="D166" s="71"/>
    </row>
    <row r="167" ht="15">
      <c r="D167" s="71"/>
    </row>
    <row r="168" ht="15">
      <c r="D168" s="71"/>
    </row>
    <row r="169" ht="15">
      <c r="D169" s="71"/>
    </row>
    <row r="170" ht="15">
      <c r="D170" s="71"/>
    </row>
    <row r="171" ht="15">
      <c r="D171" s="71"/>
    </row>
    <row r="172" ht="15">
      <c r="D172" s="71"/>
    </row>
    <row r="173" ht="15">
      <c r="D173" s="71"/>
    </row>
    <row r="174" ht="15">
      <c r="D174" s="71"/>
    </row>
    <row r="175" ht="15">
      <c r="D175" s="71"/>
    </row>
    <row r="176" ht="15">
      <c r="D176" s="71"/>
    </row>
    <row r="177" ht="15">
      <c r="D177" s="71"/>
    </row>
    <row r="178" ht="15">
      <c r="D178" s="71"/>
    </row>
    <row r="179" ht="15">
      <c r="D179" s="71"/>
    </row>
    <row r="180" ht="15">
      <c r="D180" s="71"/>
    </row>
    <row r="181" ht="15">
      <c r="D181" s="71"/>
    </row>
    <row r="182" ht="15">
      <c r="D182" s="71"/>
    </row>
    <row r="183" ht="15">
      <c r="D183" s="71"/>
    </row>
    <row r="184" ht="15">
      <c r="D184" s="71"/>
    </row>
    <row r="185" ht="15">
      <c r="D185" s="71"/>
    </row>
    <row r="186" ht="15">
      <c r="D186" s="71"/>
    </row>
    <row r="187" ht="15">
      <c r="D187" s="71"/>
    </row>
    <row r="188" ht="15">
      <c r="D188" s="71"/>
    </row>
    <row r="189" ht="15">
      <c r="D189" s="71"/>
    </row>
    <row r="190" ht="15">
      <c r="D190" s="71"/>
    </row>
    <row r="191" ht="15">
      <c r="D191" s="71"/>
    </row>
    <row r="192" ht="15">
      <c r="D192" s="71"/>
    </row>
    <row r="193" ht="15">
      <c r="D193" s="71"/>
    </row>
    <row r="194" ht="15">
      <c r="D194" s="71"/>
    </row>
    <row r="195" ht="15">
      <c r="D195" s="71"/>
    </row>
    <row r="196" ht="15">
      <c r="D196" s="71"/>
    </row>
    <row r="197" ht="15">
      <c r="D197" s="71"/>
    </row>
    <row r="198" ht="15">
      <c r="D198" s="71"/>
    </row>
    <row r="199" ht="15">
      <c r="D199" s="71"/>
    </row>
    <row r="200" ht="15">
      <c r="D200" s="71"/>
    </row>
    <row r="201" ht="15">
      <c r="D201" s="71"/>
    </row>
    <row r="202" ht="15">
      <c r="D202" s="71"/>
    </row>
    <row r="203" ht="15">
      <c r="D203" s="71"/>
    </row>
    <row r="204" ht="15">
      <c r="D204" s="71"/>
    </row>
    <row r="205" ht="15">
      <c r="D205" s="71"/>
    </row>
    <row r="206" ht="15">
      <c r="D206" s="71"/>
    </row>
    <row r="207" ht="15">
      <c r="D207" s="71"/>
    </row>
    <row r="208" ht="15">
      <c r="D208" s="71"/>
    </row>
    <row r="209" ht="15">
      <c r="D209" s="71"/>
    </row>
    <row r="210" ht="15">
      <c r="D210" s="71"/>
    </row>
    <row r="211" ht="15">
      <c r="D211" s="71"/>
    </row>
    <row r="212" ht="15">
      <c r="D212" s="71"/>
    </row>
    <row r="213" ht="15">
      <c r="D213" s="71"/>
    </row>
    <row r="214" ht="15">
      <c r="D214" s="71"/>
    </row>
    <row r="215" ht="15">
      <c r="D215" s="71"/>
    </row>
    <row r="216" ht="15">
      <c r="D216" s="71"/>
    </row>
    <row r="217" ht="15">
      <c r="D217" s="71"/>
    </row>
    <row r="218" ht="15">
      <c r="D218" s="71"/>
    </row>
    <row r="219" ht="15">
      <c r="D219" s="71"/>
    </row>
    <row r="220" ht="15">
      <c r="D220" s="71"/>
    </row>
    <row r="221" ht="15">
      <c r="D221" s="71"/>
    </row>
    <row r="222" ht="15">
      <c r="D222" s="71"/>
    </row>
    <row r="223" ht="15">
      <c r="D223" s="71"/>
    </row>
    <row r="224" ht="15">
      <c r="D224" s="71"/>
    </row>
    <row r="225" ht="15">
      <c r="D225" s="71"/>
    </row>
    <row r="226" ht="15">
      <c r="D226" s="71"/>
    </row>
    <row r="227" ht="15">
      <c r="D227" s="71"/>
    </row>
    <row r="228" ht="15">
      <c r="D228" s="71"/>
    </row>
    <row r="229" ht="15">
      <c r="D229" s="71"/>
    </row>
    <row r="230" ht="15">
      <c r="D230" s="71"/>
    </row>
    <row r="231" ht="15">
      <c r="D231" s="71"/>
    </row>
    <row r="232" ht="15">
      <c r="D232" s="71"/>
    </row>
    <row r="233" ht="15">
      <c r="D233" s="71"/>
    </row>
    <row r="234" ht="15">
      <c r="D234" s="71"/>
    </row>
    <row r="235" ht="15">
      <c r="D235" s="71"/>
    </row>
    <row r="236" ht="15">
      <c r="D236" s="71"/>
    </row>
    <row r="237" ht="15">
      <c r="D237" s="71"/>
    </row>
    <row r="238" ht="15">
      <c r="D238" s="71"/>
    </row>
    <row r="239" ht="15">
      <c r="D239" s="71"/>
    </row>
    <row r="240" ht="15">
      <c r="D240" s="71"/>
    </row>
    <row r="241" ht="15">
      <c r="D241" s="71"/>
    </row>
    <row r="242" ht="15">
      <c r="D242" s="71"/>
    </row>
    <row r="243" ht="15">
      <c r="D243" s="71"/>
    </row>
    <row r="244" ht="15">
      <c r="D244" s="71"/>
    </row>
    <row r="245" ht="15">
      <c r="D245" s="71"/>
    </row>
    <row r="246" ht="15">
      <c r="D246" s="71"/>
    </row>
    <row r="247" ht="15">
      <c r="D247" s="71"/>
    </row>
    <row r="248" ht="15">
      <c r="D248" s="71"/>
    </row>
    <row r="249" ht="15">
      <c r="D249" s="71"/>
    </row>
    <row r="250" ht="15">
      <c r="D250" s="71"/>
    </row>
    <row r="251" ht="15">
      <c r="D251" s="71"/>
    </row>
    <row r="252" ht="15">
      <c r="D252" s="71"/>
    </row>
    <row r="253" ht="15">
      <c r="D253" s="71"/>
    </row>
    <row r="254" ht="15">
      <c r="D254" s="71"/>
    </row>
    <row r="255" ht="15">
      <c r="D255" s="71"/>
    </row>
    <row r="256" ht="15">
      <c r="D256" s="71"/>
    </row>
    <row r="257" ht="15">
      <c r="D257" s="71"/>
    </row>
    <row r="258" ht="15">
      <c r="D258" s="71"/>
    </row>
    <row r="259" ht="15">
      <c r="D259" s="71"/>
    </row>
    <row r="260" ht="15">
      <c r="D260" s="71"/>
    </row>
    <row r="261" ht="15">
      <c r="D261" s="71"/>
    </row>
    <row r="262" ht="15">
      <c r="D262" s="71"/>
    </row>
    <row r="263" ht="15">
      <c r="D263" s="71"/>
    </row>
    <row r="264" ht="15">
      <c r="D264" s="71"/>
    </row>
    <row r="265" ht="15">
      <c r="D265" s="71"/>
    </row>
    <row r="266" ht="15">
      <c r="D266" s="71"/>
    </row>
    <row r="267" ht="15">
      <c r="D267" s="71"/>
    </row>
    <row r="268" ht="15">
      <c r="D268" s="71"/>
    </row>
    <row r="269" ht="15">
      <c r="D269" s="71"/>
    </row>
    <row r="270" ht="15">
      <c r="D270" s="71"/>
    </row>
    <row r="271" ht="15">
      <c r="D271" s="71"/>
    </row>
    <row r="272" ht="15">
      <c r="D272" s="71"/>
    </row>
    <row r="273" ht="15">
      <c r="D273" s="71"/>
    </row>
    <row r="274" ht="15">
      <c r="D274" s="71"/>
    </row>
    <row r="275" ht="15">
      <c r="D275" s="71"/>
    </row>
    <row r="276" ht="15">
      <c r="D276" s="71"/>
    </row>
    <row r="277" ht="15">
      <c r="D277" s="71"/>
    </row>
    <row r="278" ht="15">
      <c r="D278" s="71"/>
    </row>
    <row r="279" ht="15">
      <c r="D279" s="71"/>
    </row>
    <row r="280" ht="15">
      <c r="D280" s="71"/>
    </row>
    <row r="281" ht="15">
      <c r="D281" s="71"/>
    </row>
    <row r="282" ht="15">
      <c r="D282" s="71"/>
    </row>
    <row r="283" ht="15">
      <c r="D283" s="71"/>
    </row>
    <row r="284" ht="15">
      <c r="D284" s="71"/>
    </row>
    <row r="285" ht="15">
      <c r="D285" s="71"/>
    </row>
    <row r="286" ht="15">
      <c r="D286" s="71"/>
    </row>
    <row r="287" ht="15">
      <c r="D287" s="71"/>
    </row>
    <row r="288" ht="15">
      <c r="D288" s="71"/>
    </row>
    <row r="289" ht="15">
      <c r="D289" s="71"/>
    </row>
    <row r="290" ht="15">
      <c r="D290" s="71"/>
    </row>
    <row r="291" ht="15">
      <c r="D291" s="71"/>
    </row>
    <row r="292" ht="15">
      <c r="D292" s="71"/>
    </row>
    <row r="293" ht="15">
      <c r="D293" s="71"/>
    </row>
    <row r="294" ht="15">
      <c r="D294" s="71"/>
    </row>
    <row r="295" ht="15">
      <c r="D295" s="71"/>
    </row>
    <row r="296" ht="15">
      <c r="D296" s="71"/>
    </row>
    <row r="297" ht="15">
      <c r="D297" s="71"/>
    </row>
    <row r="298" ht="15">
      <c r="D298" s="71"/>
    </row>
    <row r="299" ht="15">
      <c r="D299" s="71"/>
    </row>
    <row r="300" ht="15">
      <c r="D300" s="71"/>
    </row>
    <row r="301" ht="15">
      <c r="D301" s="71"/>
    </row>
    <row r="302" ht="15">
      <c r="D302" s="71"/>
    </row>
    <row r="303" ht="15">
      <c r="D303" s="71"/>
    </row>
    <row r="304" ht="15">
      <c r="D304" s="71"/>
    </row>
    <row r="305" ht="15">
      <c r="D305" s="71"/>
    </row>
    <row r="306" ht="15">
      <c r="D306" s="71"/>
    </row>
    <row r="307" ht="15">
      <c r="D307" s="71"/>
    </row>
    <row r="308" ht="15">
      <c r="D308" s="71"/>
    </row>
    <row r="309" ht="15">
      <c r="D309" s="71"/>
    </row>
    <row r="310" ht="15">
      <c r="D310" s="71"/>
    </row>
    <row r="311" ht="15">
      <c r="D311" s="71"/>
    </row>
    <row r="312" ht="15">
      <c r="D312" s="71"/>
    </row>
    <row r="313" ht="15">
      <c r="D313" s="71"/>
    </row>
    <row r="314" ht="15">
      <c r="D314" s="71"/>
    </row>
    <row r="315" ht="15">
      <c r="D315" s="71"/>
    </row>
    <row r="316" ht="15">
      <c r="D316" s="71"/>
    </row>
    <row r="317" ht="15">
      <c r="D317" s="71"/>
    </row>
    <row r="318" ht="15">
      <c r="D318" s="71"/>
    </row>
    <row r="319" ht="15">
      <c r="D319" s="71"/>
    </row>
    <row r="320" ht="15">
      <c r="D320" s="71"/>
    </row>
    <row r="321" ht="15">
      <c r="D321" s="71"/>
    </row>
    <row r="322" ht="15">
      <c r="D322" s="71"/>
    </row>
    <row r="323" ht="15">
      <c r="D323" s="71"/>
    </row>
    <row r="324" ht="15">
      <c r="D324" s="71"/>
    </row>
    <row r="325" ht="15">
      <c r="D325" s="71"/>
    </row>
    <row r="326" ht="15">
      <c r="D326" s="71"/>
    </row>
    <row r="327" ht="15">
      <c r="D327" s="71"/>
    </row>
    <row r="328" ht="15">
      <c r="D328" s="71"/>
    </row>
    <row r="329" ht="15">
      <c r="D329" s="71"/>
    </row>
    <row r="330" ht="15">
      <c r="D330" s="71"/>
    </row>
    <row r="331" ht="15">
      <c r="D331" s="71"/>
    </row>
    <row r="332" ht="15">
      <c r="D332" s="71"/>
    </row>
    <row r="333" ht="15">
      <c r="D333" s="71"/>
    </row>
    <row r="334" ht="15">
      <c r="D334" s="71"/>
    </row>
    <row r="335" ht="15">
      <c r="D335" s="71"/>
    </row>
    <row r="336" ht="15">
      <c r="D336" s="71"/>
    </row>
    <row r="337" ht="15">
      <c r="D337" s="71"/>
    </row>
    <row r="338" ht="15">
      <c r="D338" s="71"/>
    </row>
    <row r="339" ht="15">
      <c r="D339" s="71"/>
    </row>
    <row r="340" ht="15">
      <c r="D340" s="71"/>
    </row>
    <row r="341" ht="15">
      <c r="D341" s="71"/>
    </row>
    <row r="342" ht="15">
      <c r="D342" s="71"/>
    </row>
    <row r="343" ht="15">
      <c r="D343" s="71"/>
    </row>
    <row r="344" ht="15">
      <c r="D344" s="71"/>
    </row>
    <row r="345" ht="15">
      <c r="D345" s="71"/>
    </row>
    <row r="346" ht="15">
      <c r="D346" s="71"/>
    </row>
    <row r="347" ht="15">
      <c r="D347" s="71"/>
    </row>
    <row r="348" ht="15">
      <c r="D348" s="71"/>
    </row>
    <row r="349" ht="15">
      <c r="D349" s="71"/>
    </row>
    <row r="350" ht="15">
      <c r="D350" s="71"/>
    </row>
    <row r="351" ht="15">
      <c r="D351" s="71"/>
    </row>
    <row r="352" ht="15">
      <c r="D352" s="71"/>
    </row>
    <row r="353" ht="15">
      <c r="D353" s="71"/>
    </row>
    <row r="354" ht="15">
      <c r="D354" s="71"/>
    </row>
    <row r="355" ht="15">
      <c r="D355" s="71"/>
    </row>
    <row r="356" ht="15">
      <c r="D356" s="71"/>
    </row>
    <row r="357" ht="15">
      <c r="D357" s="71"/>
    </row>
    <row r="358" ht="15">
      <c r="D358" s="71"/>
    </row>
    <row r="359" ht="15">
      <c r="D359" s="71"/>
    </row>
    <row r="360" ht="15">
      <c r="D360" s="71"/>
    </row>
    <row r="361" ht="15">
      <c r="D361" s="71"/>
    </row>
    <row r="362" ht="15">
      <c r="D362" s="71"/>
    </row>
    <row r="363" ht="15">
      <c r="D363" s="71"/>
    </row>
    <row r="364" ht="15">
      <c r="D364" s="71"/>
    </row>
    <row r="365" ht="15">
      <c r="D365" s="71"/>
    </row>
    <row r="366" ht="15">
      <c r="D366" s="71"/>
    </row>
    <row r="367" ht="15">
      <c r="D367" s="71"/>
    </row>
    <row r="368" ht="15">
      <c r="D368" s="71"/>
    </row>
    <row r="369" ht="15">
      <c r="D369" s="71"/>
    </row>
    <row r="370" ht="15">
      <c r="D370" s="71"/>
    </row>
    <row r="371" ht="15">
      <c r="D371" s="71"/>
    </row>
    <row r="372" ht="15">
      <c r="D372" s="71"/>
    </row>
    <row r="373" ht="15">
      <c r="D373" s="71"/>
    </row>
    <row r="374" ht="15">
      <c r="D374" s="71"/>
    </row>
    <row r="375" ht="15">
      <c r="D375" s="71"/>
    </row>
    <row r="376" ht="15">
      <c r="D376" s="71"/>
    </row>
    <row r="377" ht="15">
      <c r="D377" s="71"/>
    </row>
    <row r="378" ht="15">
      <c r="D378" s="71"/>
    </row>
    <row r="379" ht="15">
      <c r="D379" s="71"/>
    </row>
    <row r="380" ht="15">
      <c r="D380" s="71"/>
    </row>
    <row r="381" ht="15">
      <c r="D381" s="71"/>
    </row>
    <row r="382" ht="15">
      <c r="D382" s="71"/>
    </row>
    <row r="383" ht="15">
      <c r="D383" s="71"/>
    </row>
    <row r="384" ht="15">
      <c r="D384" s="71"/>
    </row>
    <row r="385" ht="15">
      <c r="D385" s="71"/>
    </row>
    <row r="386" ht="15">
      <c r="D386" s="71"/>
    </row>
    <row r="387" ht="15">
      <c r="D387" s="71"/>
    </row>
    <row r="388" ht="15">
      <c r="D388" s="71"/>
    </row>
    <row r="389" ht="15">
      <c r="D389" s="71"/>
    </row>
    <row r="390" ht="15">
      <c r="D390" s="71"/>
    </row>
    <row r="391" ht="15">
      <c r="D391" s="71"/>
    </row>
    <row r="392" ht="15">
      <c r="D392" s="71"/>
    </row>
    <row r="393" ht="15">
      <c r="D393" s="71"/>
    </row>
    <row r="394" ht="15">
      <c r="D394" s="71"/>
    </row>
    <row r="395" ht="15">
      <c r="D395" s="71"/>
    </row>
    <row r="396" ht="15">
      <c r="D396" s="71"/>
    </row>
    <row r="397" ht="15">
      <c r="D397" s="71"/>
    </row>
    <row r="398" ht="15">
      <c r="D398" s="71"/>
    </row>
    <row r="399" ht="15">
      <c r="D399" s="71"/>
    </row>
    <row r="400" ht="15">
      <c r="D400" s="71"/>
    </row>
    <row r="401" ht="15">
      <c r="D401" s="71"/>
    </row>
    <row r="402" ht="15">
      <c r="D402" s="71"/>
    </row>
    <row r="403" ht="15">
      <c r="D403" s="71"/>
    </row>
    <row r="404" ht="15">
      <c r="D404" s="71"/>
    </row>
    <row r="405" ht="15">
      <c r="D405" s="71"/>
    </row>
    <row r="406" ht="15">
      <c r="D406" s="71"/>
    </row>
    <row r="407" ht="15">
      <c r="D407" s="71"/>
    </row>
    <row r="408" ht="15">
      <c r="D408" s="71"/>
    </row>
    <row r="409" ht="15">
      <c r="D409" s="71"/>
    </row>
    <row r="410" ht="15">
      <c r="D410" s="71"/>
    </row>
    <row r="411" ht="15">
      <c r="D411" s="71"/>
    </row>
    <row r="412" ht="15">
      <c r="D412" s="71"/>
    </row>
    <row r="413" ht="15">
      <c r="D413" s="71"/>
    </row>
    <row r="414" ht="15">
      <c r="D414" s="71"/>
    </row>
    <row r="415" ht="15">
      <c r="D415" s="71"/>
    </row>
    <row r="416" ht="15">
      <c r="D416" s="71"/>
    </row>
    <row r="417" ht="15">
      <c r="D417" s="71"/>
    </row>
    <row r="418" ht="15">
      <c r="D418" s="71"/>
    </row>
    <row r="419" ht="15">
      <c r="D419" s="71"/>
    </row>
    <row r="420" ht="15">
      <c r="D420" s="71"/>
    </row>
    <row r="421" ht="15">
      <c r="D421" s="71"/>
    </row>
    <row r="422" ht="15">
      <c r="D422" s="71"/>
    </row>
    <row r="423" ht="15">
      <c r="D423" s="71"/>
    </row>
    <row r="424" ht="15">
      <c r="D424" s="71"/>
    </row>
    <row r="425" ht="15">
      <c r="D425" s="71"/>
    </row>
    <row r="426" ht="15">
      <c r="D426" s="71"/>
    </row>
    <row r="427" ht="15">
      <c r="D427" s="71"/>
    </row>
    <row r="428" ht="15">
      <c r="D428" s="71"/>
    </row>
    <row r="429" ht="15">
      <c r="D429" s="71"/>
    </row>
    <row r="430" ht="15">
      <c r="D430" s="71"/>
    </row>
    <row r="431" ht="15">
      <c r="D431" s="71"/>
    </row>
    <row r="432" ht="15">
      <c r="D432" s="71"/>
    </row>
    <row r="433" ht="15">
      <c r="D433" s="71"/>
    </row>
    <row r="434" ht="15">
      <c r="D434" s="71"/>
    </row>
    <row r="435" ht="15">
      <c r="D435" s="71"/>
    </row>
    <row r="436" ht="15">
      <c r="D436" s="71"/>
    </row>
    <row r="437" ht="15">
      <c r="D437" s="71"/>
    </row>
    <row r="438" ht="15">
      <c r="D438" s="71"/>
    </row>
    <row r="439" ht="15">
      <c r="D439" s="71"/>
    </row>
    <row r="440" ht="15">
      <c r="D440" s="71"/>
    </row>
    <row r="441" ht="15">
      <c r="D441" s="71"/>
    </row>
    <row r="442" ht="15">
      <c r="D442" s="71"/>
    </row>
    <row r="443" ht="15">
      <c r="D443" s="71"/>
    </row>
    <row r="444" ht="15">
      <c r="D444" s="71"/>
    </row>
    <row r="445" ht="15">
      <c r="D445" s="71"/>
    </row>
    <row r="446" ht="15">
      <c r="D446" s="71"/>
    </row>
    <row r="447" ht="15">
      <c r="D447" s="71"/>
    </row>
    <row r="448" ht="15">
      <c r="D448" s="71"/>
    </row>
    <row r="449" ht="15">
      <c r="D449" s="71"/>
    </row>
    <row r="450" ht="15">
      <c r="D450" s="71"/>
    </row>
    <row r="451" ht="15">
      <c r="D451" s="71"/>
    </row>
    <row r="452" ht="15">
      <c r="D452" s="71"/>
    </row>
    <row r="453" ht="15">
      <c r="D453" s="71"/>
    </row>
    <row r="454" ht="15">
      <c r="D454" s="71"/>
    </row>
    <row r="455" ht="15">
      <c r="D455" s="71"/>
    </row>
    <row r="456" ht="15">
      <c r="D456" s="71"/>
    </row>
    <row r="457" ht="15">
      <c r="D457" s="71"/>
    </row>
    <row r="458" ht="15">
      <c r="D458" s="71"/>
    </row>
    <row r="459" ht="15">
      <c r="D459" s="71"/>
    </row>
    <row r="460" ht="15">
      <c r="D460" s="71"/>
    </row>
    <row r="461" ht="15">
      <c r="D461" s="71"/>
    </row>
    <row r="462" ht="15">
      <c r="D462" s="71"/>
    </row>
    <row r="463" ht="15">
      <c r="D463" s="71"/>
    </row>
    <row r="464" ht="15">
      <c r="D464" s="71"/>
    </row>
    <row r="465" ht="15">
      <c r="D465" s="71"/>
    </row>
    <row r="466" ht="15">
      <c r="D466" s="71"/>
    </row>
    <row r="467" ht="15">
      <c r="D467" s="71"/>
    </row>
    <row r="468" ht="15">
      <c r="D468" s="71"/>
    </row>
    <row r="469" ht="15">
      <c r="D469" s="71"/>
    </row>
    <row r="470" ht="15">
      <c r="D470" s="71"/>
    </row>
    <row r="471" ht="15">
      <c r="D471" s="71"/>
    </row>
    <row r="472" ht="15">
      <c r="D472" s="71"/>
    </row>
    <row r="473" ht="15">
      <c r="D473" s="71"/>
    </row>
    <row r="474" ht="15">
      <c r="D474" s="71"/>
    </row>
    <row r="475" ht="15">
      <c r="D475" s="71"/>
    </row>
    <row r="476" ht="15">
      <c r="D476" s="71"/>
    </row>
    <row r="477" ht="15">
      <c r="D477" s="71"/>
    </row>
    <row r="478" ht="15">
      <c r="D478" s="71"/>
    </row>
    <row r="479" ht="15">
      <c r="D479" s="71"/>
    </row>
    <row r="480" ht="15">
      <c r="D480" s="71"/>
    </row>
    <row r="481" ht="15">
      <c r="D481" s="71"/>
    </row>
    <row r="482" ht="15">
      <c r="D482" s="71"/>
    </row>
    <row r="483" ht="15">
      <c r="D483" s="71"/>
    </row>
    <row r="484" ht="15">
      <c r="D484" s="71"/>
    </row>
    <row r="485" ht="15">
      <c r="D485" s="71"/>
    </row>
    <row r="486" ht="15">
      <c r="D486" s="71"/>
    </row>
    <row r="487" ht="15">
      <c r="D487" s="71"/>
    </row>
    <row r="488" ht="15">
      <c r="D488" s="71"/>
    </row>
    <row r="489" ht="15">
      <c r="D489" s="71"/>
    </row>
    <row r="490" ht="15">
      <c r="D490" s="71"/>
    </row>
    <row r="491" ht="15">
      <c r="D491" s="71"/>
    </row>
    <row r="492" ht="15">
      <c r="D492" s="71"/>
    </row>
    <row r="493" ht="15">
      <c r="D493" s="71"/>
    </row>
    <row r="494" ht="15">
      <c r="D494" s="71"/>
    </row>
    <row r="495" ht="15">
      <c r="D495" s="71"/>
    </row>
    <row r="496" ht="15">
      <c r="D496" s="71"/>
    </row>
    <row r="497" ht="15">
      <c r="D497" s="71"/>
    </row>
    <row r="498" ht="15">
      <c r="D498" s="71"/>
    </row>
    <row r="499" ht="15">
      <c r="D499" s="71"/>
    </row>
    <row r="500" ht="15">
      <c r="D500" s="71"/>
    </row>
    <row r="501" ht="15">
      <c r="D501" s="71"/>
    </row>
    <row r="502" ht="15">
      <c r="D502" s="71"/>
    </row>
    <row r="503" ht="15">
      <c r="D503" s="71"/>
    </row>
    <row r="504" ht="15">
      <c r="D504" s="71"/>
    </row>
    <row r="505" ht="15">
      <c r="D505" s="71"/>
    </row>
    <row r="506" ht="15">
      <c r="D506" s="71"/>
    </row>
    <row r="507" ht="15">
      <c r="D507" s="71"/>
    </row>
    <row r="508" ht="15">
      <c r="D508" s="71"/>
    </row>
    <row r="509" ht="15">
      <c r="D509" s="71"/>
    </row>
    <row r="510" ht="15">
      <c r="D510" s="71"/>
    </row>
    <row r="511" ht="15">
      <c r="D511" s="71"/>
    </row>
    <row r="512" ht="15">
      <c r="D512" s="71"/>
    </row>
    <row r="513" ht="15">
      <c r="D513" s="71"/>
    </row>
    <row r="514" ht="15">
      <c r="D514" s="71"/>
    </row>
    <row r="515" ht="15">
      <c r="D515" s="71"/>
    </row>
    <row r="516" ht="15">
      <c r="D516" s="71"/>
    </row>
    <row r="517" ht="15">
      <c r="D517" s="71"/>
    </row>
    <row r="518" ht="15">
      <c r="D518" s="71"/>
    </row>
    <row r="519" ht="15">
      <c r="D519" s="71"/>
    </row>
    <row r="520" ht="15">
      <c r="D520" s="71"/>
    </row>
    <row r="521" ht="15">
      <c r="D521" s="71"/>
    </row>
    <row r="522" ht="15">
      <c r="D522" s="71"/>
    </row>
    <row r="523" ht="15">
      <c r="D523" s="71"/>
    </row>
    <row r="524" ht="15">
      <c r="D524" s="71"/>
    </row>
    <row r="525" ht="15">
      <c r="D525" s="71"/>
    </row>
    <row r="526" ht="15">
      <c r="D526" s="71"/>
    </row>
    <row r="527" ht="15">
      <c r="D527" s="71"/>
    </row>
    <row r="528" ht="15">
      <c r="D528" s="71"/>
    </row>
    <row r="529" ht="15">
      <c r="D529" s="71"/>
    </row>
    <row r="530" ht="15">
      <c r="D530" s="71"/>
    </row>
    <row r="531" ht="15">
      <c r="D531" s="71"/>
    </row>
    <row r="532" ht="15">
      <c r="D532" s="71"/>
    </row>
    <row r="533" ht="15">
      <c r="D533" s="71"/>
    </row>
    <row r="534" ht="15">
      <c r="D534" s="71"/>
    </row>
    <row r="535" ht="15">
      <c r="D535" s="71"/>
    </row>
    <row r="536" ht="15">
      <c r="D536" s="71"/>
    </row>
    <row r="537" ht="15">
      <c r="D537" s="71"/>
    </row>
    <row r="538" ht="15">
      <c r="D538" s="71"/>
    </row>
    <row r="539" ht="15">
      <c r="D539" s="71"/>
    </row>
    <row r="540" ht="15">
      <c r="D540" s="71"/>
    </row>
    <row r="541" ht="15">
      <c r="D541" s="71"/>
    </row>
    <row r="542" ht="15">
      <c r="D542" s="71"/>
    </row>
    <row r="543" ht="15">
      <c r="D543" s="71"/>
    </row>
    <row r="544" ht="15">
      <c r="D544" s="71"/>
    </row>
    <row r="545" ht="15">
      <c r="D545" s="71"/>
    </row>
    <row r="546" ht="15">
      <c r="D546" s="71"/>
    </row>
    <row r="547" ht="15">
      <c r="D547" s="71"/>
    </row>
    <row r="548" ht="15">
      <c r="D548" s="71"/>
    </row>
    <row r="549" ht="15">
      <c r="D549" s="71"/>
    </row>
    <row r="550" ht="15">
      <c r="D550" s="71"/>
    </row>
    <row r="551" ht="15">
      <c r="D551" s="71"/>
    </row>
    <row r="552" ht="15">
      <c r="D552" s="71"/>
    </row>
    <row r="553" ht="15">
      <c r="D553" s="71"/>
    </row>
    <row r="554" ht="15">
      <c r="D554" s="71"/>
    </row>
    <row r="555" ht="15">
      <c r="D555" s="71"/>
    </row>
    <row r="556" ht="15">
      <c r="D556" s="71"/>
    </row>
    <row r="557" ht="15">
      <c r="D557" s="71"/>
    </row>
    <row r="558" ht="15">
      <c r="D558" s="71"/>
    </row>
    <row r="559" ht="15">
      <c r="D559" s="71"/>
    </row>
    <row r="560" ht="15">
      <c r="D560" s="71"/>
    </row>
    <row r="561" ht="15">
      <c r="D561" s="71"/>
    </row>
    <row r="562" ht="15">
      <c r="D562" s="71"/>
    </row>
    <row r="563" ht="15">
      <c r="D563" s="71"/>
    </row>
    <row r="564" ht="15">
      <c r="D564" s="71"/>
    </row>
    <row r="565" ht="15">
      <c r="D565" s="71"/>
    </row>
    <row r="566" ht="15">
      <c r="D566" s="71"/>
    </row>
    <row r="567" ht="15">
      <c r="D567" s="71"/>
    </row>
    <row r="568" ht="15">
      <c r="D568" s="71"/>
    </row>
    <row r="569" ht="15">
      <c r="D569" s="71"/>
    </row>
    <row r="570" ht="15">
      <c r="D570" s="71"/>
    </row>
    <row r="571" ht="15">
      <c r="D571" s="71"/>
    </row>
    <row r="572" ht="15">
      <c r="D572" s="71"/>
    </row>
    <row r="573" ht="15">
      <c r="D573" s="71"/>
    </row>
    <row r="574" ht="15">
      <c r="D574" s="71"/>
    </row>
    <row r="575" ht="15">
      <c r="D575" s="71"/>
    </row>
    <row r="576" ht="15">
      <c r="D576" s="71"/>
    </row>
    <row r="577" ht="15">
      <c r="D577" s="71"/>
    </row>
    <row r="578" ht="15">
      <c r="D578" s="71"/>
    </row>
    <row r="579" ht="15">
      <c r="D579" s="71"/>
    </row>
    <row r="580" ht="15">
      <c r="D580" s="71"/>
    </row>
    <row r="581" ht="15">
      <c r="D581" s="71"/>
    </row>
    <row r="582" ht="15">
      <c r="D582" s="71"/>
    </row>
    <row r="583" ht="15">
      <c r="D583" s="71"/>
    </row>
    <row r="584" ht="15">
      <c r="D584" s="71"/>
    </row>
    <row r="585" ht="15">
      <c r="D585" s="71"/>
    </row>
    <row r="586" ht="15">
      <c r="D586" s="71"/>
    </row>
    <row r="587" ht="15">
      <c r="D587" s="71"/>
    </row>
    <row r="588" ht="15">
      <c r="D588" s="71"/>
    </row>
    <row r="589" ht="15">
      <c r="D589" s="71"/>
    </row>
    <row r="590" ht="15">
      <c r="D590" s="71"/>
    </row>
    <row r="591" ht="15">
      <c r="D591" s="71"/>
    </row>
    <row r="592" ht="15">
      <c r="D592" s="71"/>
    </row>
    <row r="593" ht="15">
      <c r="D593" s="71"/>
    </row>
    <row r="594" ht="15">
      <c r="D594" s="71"/>
    </row>
    <row r="595" ht="15">
      <c r="D595" s="71"/>
    </row>
    <row r="596" ht="15">
      <c r="D596" s="71"/>
    </row>
    <row r="597" ht="15">
      <c r="D597" s="71"/>
    </row>
    <row r="598" ht="15">
      <c r="D598" s="71"/>
    </row>
    <row r="599" ht="15">
      <c r="D599" s="71"/>
    </row>
    <row r="600" ht="15">
      <c r="D600" s="71"/>
    </row>
    <row r="601" ht="15">
      <c r="D601" s="71"/>
    </row>
    <row r="602" ht="15">
      <c r="D602" s="71"/>
    </row>
    <row r="603" ht="15">
      <c r="D603" s="71"/>
    </row>
    <row r="604" ht="15">
      <c r="D604" s="71"/>
    </row>
    <row r="605" ht="15">
      <c r="D605" s="71"/>
    </row>
    <row r="606" ht="15">
      <c r="D606" s="71"/>
    </row>
    <row r="607" ht="15">
      <c r="D607" s="71"/>
    </row>
    <row r="608" ht="15">
      <c r="D608" s="71"/>
    </row>
    <row r="609" ht="15">
      <c r="D609" s="71"/>
    </row>
    <row r="610" ht="15">
      <c r="D610" s="71"/>
    </row>
    <row r="611" ht="15">
      <c r="D611" s="71"/>
    </row>
    <row r="612" ht="15">
      <c r="D612" s="71"/>
    </row>
    <row r="613" ht="15">
      <c r="D613" s="71"/>
    </row>
    <row r="614" ht="15">
      <c r="D614" s="71"/>
    </row>
    <row r="615" ht="15">
      <c r="D615" s="71"/>
    </row>
    <row r="616" ht="15">
      <c r="D616" s="71"/>
    </row>
    <row r="617" ht="15">
      <c r="D617" s="71"/>
    </row>
    <row r="618" ht="15">
      <c r="D618" s="71"/>
    </row>
    <row r="619" ht="15">
      <c r="D619" s="71"/>
    </row>
    <row r="620" ht="15">
      <c r="D620" s="71"/>
    </row>
    <row r="621" ht="15">
      <c r="D621" s="71"/>
    </row>
    <row r="622" ht="15">
      <c r="D622" s="71"/>
    </row>
    <row r="623" ht="15">
      <c r="D623" s="71"/>
    </row>
    <row r="624" ht="15">
      <c r="D624" s="71"/>
    </row>
    <row r="625" ht="15">
      <c r="D625" s="71"/>
    </row>
    <row r="626" ht="15">
      <c r="D626" s="71"/>
    </row>
    <row r="627" ht="15">
      <c r="D627" s="71"/>
    </row>
    <row r="628" ht="15">
      <c r="D628" s="71"/>
    </row>
    <row r="629" ht="15">
      <c r="D629" s="71"/>
    </row>
    <row r="630" ht="15">
      <c r="D630" s="71"/>
    </row>
    <row r="631" ht="15">
      <c r="D631" s="71"/>
    </row>
    <row r="632" ht="15">
      <c r="D632" s="71"/>
    </row>
    <row r="633" ht="15">
      <c r="D633" s="71"/>
    </row>
    <row r="634" ht="15">
      <c r="D634" s="71"/>
    </row>
    <row r="635" ht="15">
      <c r="D635" s="71"/>
    </row>
    <row r="636" ht="15">
      <c r="D636" s="71"/>
    </row>
    <row r="637" ht="15">
      <c r="D637" s="71"/>
    </row>
    <row r="638" ht="15">
      <c r="D638" s="71"/>
    </row>
    <row r="639" ht="15">
      <c r="D639" s="71"/>
    </row>
    <row r="640" ht="15">
      <c r="D640" s="71"/>
    </row>
    <row r="641" ht="15">
      <c r="D641" s="71"/>
    </row>
    <row r="642" ht="15">
      <c r="D642" s="71"/>
    </row>
    <row r="643" ht="15">
      <c r="D643" s="71"/>
    </row>
    <row r="644" ht="15">
      <c r="D644" s="71"/>
    </row>
    <row r="645" ht="15">
      <c r="D645" s="71"/>
    </row>
    <row r="646" ht="15">
      <c r="D646" s="71"/>
    </row>
    <row r="647" ht="15">
      <c r="D647" s="71"/>
    </row>
    <row r="648" ht="15">
      <c r="D648" s="71"/>
    </row>
    <row r="649" ht="15">
      <c r="D649" s="71"/>
    </row>
    <row r="650" ht="15">
      <c r="D650" s="71"/>
    </row>
    <row r="651" ht="15">
      <c r="D651" s="71"/>
    </row>
    <row r="652" ht="15">
      <c r="D652" s="71"/>
    </row>
    <row r="653" ht="15">
      <c r="D653" s="71"/>
    </row>
    <row r="654" ht="15">
      <c r="D654" s="71"/>
    </row>
    <row r="655" ht="15">
      <c r="D655" s="71"/>
    </row>
    <row r="656" ht="15">
      <c r="D656" s="71"/>
    </row>
    <row r="657" ht="15">
      <c r="D657" s="71"/>
    </row>
    <row r="658" ht="15">
      <c r="D658" s="71"/>
    </row>
    <row r="659" ht="15">
      <c r="D659" s="71"/>
    </row>
    <row r="660" ht="15">
      <c r="D660" s="71"/>
    </row>
    <row r="661" ht="15">
      <c r="D661" s="71"/>
    </row>
    <row r="662" ht="15">
      <c r="D662" s="71"/>
    </row>
    <row r="663" ht="15">
      <c r="D663" s="71"/>
    </row>
    <row r="664" ht="15">
      <c r="D664" s="71"/>
    </row>
    <row r="665" ht="15">
      <c r="D665" s="71"/>
    </row>
    <row r="666" ht="15">
      <c r="D666" s="71"/>
    </row>
    <row r="667" ht="15">
      <c r="D667" s="71"/>
    </row>
    <row r="668" ht="15">
      <c r="D668" s="71"/>
    </row>
    <row r="669" ht="15">
      <c r="D669" s="71"/>
    </row>
    <row r="670" ht="15">
      <c r="D670" s="71"/>
    </row>
    <row r="671" ht="15">
      <c r="D671" s="71"/>
    </row>
    <row r="672" ht="15">
      <c r="D672" s="71"/>
    </row>
    <row r="673" ht="15">
      <c r="D673" s="71"/>
    </row>
    <row r="674" ht="15">
      <c r="D674" s="71"/>
    </row>
    <row r="675" ht="15">
      <c r="D675" s="71"/>
    </row>
    <row r="676" ht="15">
      <c r="D676" s="71"/>
    </row>
    <row r="677" ht="15">
      <c r="D677" s="71"/>
    </row>
    <row r="678" ht="15">
      <c r="D678" s="71"/>
    </row>
    <row r="679" ht="15">
      <c r="D679" s="71"/>
    </row>
    <row r="680" ht="15">
      <c r="D680" s="71"/>
    </row>
    <row r="681" ht="15">
      <c r="D681" s="71"/>
    </row>
    <row r="682" ht="15">
      <c r="D682" s="71"/>
    </row>
    <row r="683" ht="15">
      <c r="D683" s="71"/>
    </row>
    <row r="684" ht="15">
      <c r="D684" s="71"/>
    </row>
    <row r="685" ht="15">
      <c r="D685" s="71"/>
    </row>
    <row r="686" ht="15">
      <c r="D686" s="71"/>
    </row>
    <row r="687" ht="15">
      <c r="D687" s="71"/>
    </row>
    <row r="688" ht="15">
      <c r="D688" s="71"/>
    </row>
    <row r="689" ht="15">
      <c r="D689" s="71"/>
    </row>
    <row r="690" ht="15">
      <c r="D690" s="71"/>
    </row>
    <row r="691" ht="15">
      <c r="D691" s="71"/>
    </row>
    <row r="692" ht="15">
      <c r="D692" s="71"/>
    </row>
    <row r="693" ht="15">
      <c r="D693" s="71"/>
    </row>
    <row r="694" ht="15">
      <c r="D694" s="71"/>
    </row>
    <row r="695" ht="15">
      <c r="D695" s="71"/>
    </row>
    <row r="696" ht="15">
      <c r="D696" s="71"/>
    </row>
    <row r="697" ht="15">
      <c r="D697" s="71"/>
    </row>
    <row r="698" ht="15">
      <c r="D698" s="71"/>
    </row>
    <row r="699" ht="15">
      <c r="D699" s="71"/>
    </row>
    <row r="700" ht="15">
      <c r="D700" s="71"/>
    </row>
    <row r="701" ht="15">
      <c r="D701" s="71"/>
    </row>
    <row r="702" ht="15">
      <c r="D702" s="71"/>
    </row>
    <row r="703" ht="15">
      <c r="D703" s="71"/>
    </row>
    <row r="704" ht="15">
      <c r="D704" s="71"/>
    </row>
    <row r="705" ht="15">
      <c r="D705" s="71"/>
    </row>
    <row r="706" ht="15">
      <c r="D706" s="71"/>
    </row>
    <row r="707" ht="15">
      <c r="D707" s="71"/>
    </row>
    <row r="708" ht="15">
      <c r="D708" s="71"/>
    </row>
    <row r="709" ht="15">
      <c r="D709" s="71"/>
    </row>
    <row r="710" ht="15">
      <c r="D710" s="71"/>
    </row>
    <row r="711" ht="15">
      <c r="D711" s="71"/>
    </row>
    <row r="712" ht="15">
      <c r="D712" s="71"/>
    </row>
    <row r="713" ht="15">
      <c r="D713" s="71"/>
    </row>
    <row r="714" ht="15">
      <c r="D714" s="71"/>
    </row>
    <row r="715" ht="15">
      <c r="D715" s="71"/>
    </row>
    <row r="716" ht="15">
      <c r="D716" s="71"/>
    </row>
    <row r="717" ht="15">
      <c r="D717" s="71"/>
    </row>
    <row r="718" ht="15">
      <c r="D718" s="71"/>
    </row>
    <row r="719" ht="15">
      <c r="D719" s="71"/>
    </row>
    <row r="720" ht="15">
      <c r="D720" s="71"/>
    </row>
    <row r="721" ht="15">
      <c r="D721" s="71"/>
    </row>
    <row r="722" ht="15">
      <c r="D722" s="71"/>
    </row>
    <row r="723" ht="15">
      <c r="D723" s="71"/>
    </row>
    <row r="724" ht="15">
      <c r="D724" s="71"/>
    </row>
    <row r="725" ht="15">
      <c r="D725" s="71"/>
    </row>
    <row r="726" ht="15">
      <c r="D726" s="71"/>
    </row>
    <row r="727" ht="15">
      <c r="D727" s="71"/>
    </row>
    <row r="728" ht="15">
      <c r="D728" s="71"/>
    </row>
    <row r="729" ht="15">
      <c r="D729" s="71"/>
    </row>
    <row r="730" ht="15">
      <c r="D730" s="71"/>
    </row>
    <row r="731" ht="15">
      <c r="D731" s="71"/>
    </row>
    <row r="732" ht="15">
      <c r="D732" s="71"/>
    </row>
    <row r="733" ht="15">
      <c r="D733" s="71"/>
    </row>
    <row r="734" ht="15">
      <c r="D734" s="71"/>
    </row>
    <row r="735" ht="15">
      <c r="D735" s="71"/>
    </row>
    <row r="736" ht="15">
      <c r="D736" s="71"/>
    </row>
    <row r="737" ht="15">
      <c r="D737" s="71"/>
    </row>
    <row r="738" ht="15">
      <c r="D738" s="71"/>
    </row>
    <row r="739" ht="15">
      <c r="D739" s="71"/>
    </row>
    <row r="740" ht="15">
      <c r="D740" s="71"/>
    </row>
    <row r="741" ht="15">
      <c r="D741" s="71"/>
    </row>
    <row r="742" ht="15">
      <c r="D742" s="71"/>
    </row>
    <row r="743" ht="15">
      <c r="D743" s="71"/>
    </row>
    <row r="744" ht="15">
      <c r="D744" s="71"/>
    </row>
    <row r="745" ht="15">
      <c r="D745" s="71"/>
    </row>
    <row r="746" ht="15">
      <c r="D746" s="71"/>
    </row>
    <row r="747" ht="15">
      <c r="D747" s="71"/>
    </row>
    <row r="748" ht="15">
      <c r="D748" s="71"/>
    </row>
    <row r="749" ht="15">
      <c r="D749" s="71"/>
    </row>
    <row r="750" ht="15">
      <c r="D750" s="71"/>
    </row>
    <row r="751" ht="15">
      <c r="D751" s="71"/>
    </row>
    <row r="752" ht="15">
      <c r="D752" s="71"/>
    </row>
    <row r="753" ht="15">
      <c r="D753" s="71"/>
    </row>
    <row r="754" ht="15">
      <c r="D754" s="71"/>
    </row>
    <row r="755" ht="15">
      <c r="D755" s="71"/>
    </row>
    <row r="756" ht="15">
      <c r="D756" s="71"/>
    </row>
    <row r="757" ht="15">
      <c r="D757" s="71"/>
    </row>
    <row r="758" ht="15">
      <c r="D758" s="71"/>
    </row>
    <row r="759" ht="15">
      <c r="D759" s="71"/>
    </row>
    <row r="760" ht="15">
      <c r="D760" s="71"/>
    </row>
    <row r="761" ht="15">
      <c r="D761" s="71"/>
    </row>
    <row r="762" ht="15">
      <c r="D762" s="71"/>
    </row>
    <row r="763" ht="15">
      <c r="D763" s="71"/>
    </row>
    <row r="764" ht="15">
      <c r="D764" s="71"/>
    </row>
    <row r="765" ht="15">
      <c r="D765" s="71"/>
    </row>
    <row r="766" ht="15">
      <c r="D766" s="71"/>
    </row>
    <row r="767" ht="15">
      <c r="D767" s="71"/>
    </row>
    <row r="768" ht="15">
      <c r="D768" s="71"/>
    </row>
    <row r="769" ht="15">
      <c r="D769" s="71"/>
    </row>
    <row r="770" ht="15">
      <c r="D770" s="71"/>
    </row>
    <row r="771" ht="15">
      <c r="D771" s="71"/>
    </row>
    <row r="772" ht="15">
      <c r="D772" s="71"/>
    </row>
    <row r="773" ht="15">
      <c r="D773" s="71"/>
    </row>
    <row r="774" ht="15">
      <c r="D774" s="71"/>
    </row>
    <row r="775" ht="15">
      <c r="D775" s="71"/>
    </row>
    <row r="776" ht="15">
      <c r="D776" s="71"/>
    </row>
    <row r="777" ht="15">
      <c r="D777" s="71"/>
    </row>
    <row r="778" ht="15">
      <c r="D778" s="71"/>
    </row>
    <row r="779" ht="15">
      <c r="D779" s="71"/>
    </row>
    <row r="780" ht="15">
      <c r="D780" s="71"/>
    </row>
    <row r="781" ht="15">
      <c r="D781" s="71"/>
    </row>
    <row r="782" ht="15">
      <c r="D782" s="71"/>
    </row>
    <row r="783" ht="15">
      <c r="D783" s="71"/>
    </row>
    <row r="784" ht="15">
      <c r="D784" s="71"/>
    </row>
    <row r="785" ht="15">
      <c r="D785" s="71"/>
    </row>
    <row r="786" ht="15">
      <c r="D786" s="71"/>
    </row>
    <row r="787" ht="15">
      <c r="D787" s="71"/>
    </row>
    <row r="788" ht="15">
      <c r="D788" s="71"/>
    </row>
    <row r="789" ht="15">
      <c r="D789" s="71"/>
    </row>
    <row r="790" ht="15">
      <c r="D790" s="71"/>
    </row>
    <row r="791" ht="15">
      <c r="D791" s="71"/>
    </row>
    <row r="792" ht="15">
      <c r="D792" s="71"/>
    </row>
    <row r="793" ht="15">
      <c r="D793" s="71"/>
    </row>
    <row r="794" ht="15">
      <c r="D794" s="71"/>
    </row>
    <row r="795" ht="15">
      <c r="D795" s="71"/>
    </row>
    <row r="796" ht="15">
      <c r="D796" s="71"/>
    </row>
    <row r="797" ht="15">
      <c r="D797" s="71"/>
    </row>
    <row r="798" ht="15">
      <c r="D798" s="71"/>
    </row>
    <row r="799" ht="15">
      <c r="D799" s="71"/>
    </row>
    <row r="800" ht="15">
      <c r="D800" s="71"/>
    </row>
    <row r="801" ht="15">
      <c r="D801" s="71"/>
    </row>
    <row r="802" ht="15">
      <c r="D802" s="71"/>
    </row>
    <row r="803" ht="15">
      <c r="D803" s="71"/>
    </row>
    <row r="804" ht="15">
      <c r="D804" s="71"/>
    </row>
    <row r="805" ht="15">
      <c r="D805" s="71"/>
    </row>
    <row r="806" ht="15">
      <c r="D806" s="71"/>
    </row>
    <row r="807" ht="15">
      <c r="D807" s="71"/>
    </row>
    <row r="808" ht="15">
      <c r="D808" s="71"/>
    </row>
    <row r="809" ht="15">
      <c r="D809" s="71"/>
    </row>
    <row r="810" ht="15">
      <c r="D810" s="71"/>
    </row>
    <row r="811" ht="15">
      <c r="D811" s="71"/>
    </row>
    <row r="812" ht="15">
      <c r="D812" s="71"/>
    </row>
    <row r="813" ht="15">
      <c r="D813" s="71"/>
    </row>
    <row r="814" ht="15">
      <c r="D814" s="71"/>
    </row>
    <row r="815" ht="15">
      <c r="D815" s="71"/>
    </row>
    <row r="816" ht="15">
      <c r="D816" s="71"/>
    </row>
    <row r="817" ht="15">
      <c r="D817" s="71"/>
    </row>
    <row r="818" ht="15">
      <c r="D818" s="71"/>
    </row>
    <row r="819" ht="15">
      <c r="D819" s="71"/>
    </row>
    <row r="820" ht="15">
      <c r="D820" s="71"/>
    </row>
    <row r="821" ht="15">
      <c r="D821" s="71"/>
    </row>
    <row r="822" ht="15">
      <c r="D822" s="71"/>
    </row>
    <row r="823" ht="15">
      <c r="D823" s="71"/>
    </row>
    <row r="824" ht="15">
      <c r="D824" s="71"/>
    </row>
    <row r="825" ht="15">
      <c r="D825" s="71"/>
    </row>
    <row r="826" ht="15">
      <c r="D826" s="71"/>
    </row>
    <row r="827" ht="15">
      <c r="D827" s="71"/>
    </row>
    <row r="828" ht="15">
      <c r="D828" s="71"/>
    </row>
    <row r="829" ht="15">
      <c r="D829" s="71"/>
    </row>
    <row r="830" ht="15">
      <c r="D830" s="71"/>
    </row>
    <row r="831" ht="15">
      <c r="D831" s="71"/>
    </row>
    <row r="832" ht="15">
      <c r="D832" s="71"/>
    </row>
    <row r="833" ht="15">
      <c r="D833" s="71"/>
    </row>
    <row r="834" ht="15">
      <c r="D834" s="71"/>
    </row>
    <row r="835" ht="15">
      <c r="D835" s="71"/>
    </row>
    <row r="836" ht="15">
      <c r="D836" s="71"/>
    </row>
    <row r="837" ht="15">
      <c r="D837" s="71"/>
    </row>
    <row r="838" ht="15">
      <c r="D838" s="71"/>
    </row>
    <row r="839" ht="15">
      <c r="D839" s="71"/>
    </row>
    <row r="840" ht="15">
      <c r="D840" s="71"/>
    </row>
    <row r="841" ht="15">
      <c r="D841" s="71"/>
    </row>
    <row r="842" ht="15">
      <c r="D842" s="71"/>
    </row>
    <row r="843" ht="15">
      <c r="D843" s="71"/>
    </row>
    <row r="844" ht="15">
      <c r="D844" s="71"/>
    </row>
    <row r="845" ht="15">
      <c r="D845" s="71"/>
    </row>
    <row r="846" ht="15">
      <c r="D846" s="71"/>
    </row>
    <row r="847" ht="15">
      <c r="D847" s="71"/>
    </row>
    <row r="848" ht="15">
      <c r="D848" s="71"/>
    </row>
    <row r="849" ht="15">
      <c r="D849" s="71"/>
    </row>
    <row r="850" ht="15">
      <c r="D850" s="71"/>
    </row>
    <row r="851" ht="15">
      <c r="D851" s="71"/>
    </row>
    <row r="852" ht="15">
      <c r="D852" s="71"/>
    </row>
    <row r="853" ht="15">
      <c r="D853" s="71"/>
    </row>
    <row r="854" ht="15">
      <c r="D854" s="71"/>
    </row>
    <row r="855" ht="15">
      <c r="D855" s="71"/>
    </row>
    <row r="856" ht="15">
      <c r="D856" s="71"/>
    </row>
    <row r="857" ht="15">
      <c r="D857" s="71"/>
    </row>
    <row r="858" ht="15">
      <c r="D858" s="71"/>
    </row>
    <row r="859" ht="15">
      <c r="D859" s="71"/>
    </row>
    <row r="860" ht="15">
      <c r="D860" s="71"/>
    </row>
    <row r="861" ht="15">
      <c r="D861" s="71"/>
    </row>
    <row r="862" ht="15">
      <c r="D862" s="71"/>
    </row>
    <row r="863" ht="15">
      <c r="D863" s="71"/>
    </row>
    <row r="864" ht="15">
      <c r="D864" s="71"/>
    </row>
    <row r="865" ht="15">
      <c r="D865" s="71"/>
    </row>
    <row r="866" ht="15">
      <c r="D866" s="71"/>
    </row>
    <row r="867" ht="15">
      <c r="D867" s="71"/>
    </row>
    <row r="868" ht="15">
      <c r="D868" s="71"/>
    </row>
  </sheetData>
  <sheetProtection/>
  <mergeCells count="10">
    <mergeCell ref="C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3937007874015748" right="0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N34" sqref="N34"/>
    </sheetView>
  </sheetViews>
  <sheetFormatPr defaultColWidth="8.8515625" defaultRowHeight="15"/>
  <cols>
    <col min="1" max="1" width="37.28125" style="10" customWidth="1"/>
    <col min="2" max="2" width="10.421875" style="10" customWidth="1"/>
    <col min="3" max="3" width="11.140625" style="71" customWidth="1"/>
    <col min="4" max="9" width="8.8515625" style="71" hidden="1" customWidth="1"/>
    <col min="10" max="10" width="11.00390625" style="71" customWidth="1"/>
    <col min="11" max="13" width="8.8515625" style="71" hidden="1" customWidth="1"/>
    <col min="14" max="14" width="11.00390625" style="71" customWidth="1"/>
    <col min="15" max="15" width="9.140625" style="10" customWidth="1"/>
    <col min="16" max="21" width="8.8515625" style="10" hidden="1" customWidth="1"/>
    <col min="22" max="22" width="11.2812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8"/>
      <c r="X1" s="8"/>
      <c r="Y1" s="11"/>
    </row>
    <row r="2" spans="1:25" ht="11.25" customHeight="1">
      <c r="A2" s="132" t="s">
        <v>14</v>
      </c>
      <c r="B2" s="132" t="s">
        <v>17</v>
      </c>
      <c r="C2" s="114" t="s">
        <v>117</v>
      </c>
      <c r="D2" s="126"/>
      <c r="E2" s="126"/>
      <c r="F2" s="126"/>
      <c r="G2" s="126"/>
      <c r="H2" s="126"/>
      <c r="I2" s="126"/>
      <c r="J2" s="127"/>
      <c r="K2" s="61"/>
      <c r="L2" s="61"/>
      <c r="M2" s="61"/>
      <c r="N2" s="117" t="s">
        <v>188</v>
      </c>
      <c r="O2" s="128" t="s">
        <v>118</v>
      </c>
      <c r="P2" s="129"/>
      <c r="Q2" s="129"/>
      <c r="R2" s="129"/>
      <c r="S2" s="129"/>
      <c r="T2" s="129"/>
      <c r="U2" s="129"/>
      <c r="V2" s="130"/>
      <c r="W2" s="15"/>
      <c r="X2" s="15"/>
      <c r="Y2" s="5"/>
    </row>
    <row r="3" spans="1:25" ht="60.75" customHeight="1">
      <c r="A3" s="133"/>
      <c r="B3" s="133"/>
      <c r="C3" s="62" t="s">
        <v>170</v>
      </c>
      <c r="D3" s="62" t="s">
        <v>12</v>
      </c>
      <c r="E3" s="62" t="s">
        <v>119</v>
      </c>
      <c r="F3" s="63" t="s">
        <v>116</v>
      </c>
      <c r="G3" s="63" t="s">
        <v>62</v>
      </c>
      <c r="H3" s="63" t="s">
        <v>42</v>
      </c>
      <c r="I3" s="63" t="s">
        <v>85</v>
      </c>
      <c r="J3" s="64" t="s">
        <v>187</v>
      </c>
      <c r="K3" s="63" t="s">
        <v>4</v>
      </c>
      <c r="L3" s="63" t="s">
        <v>72</v>
      </c>
      <c r="M3" s="63" t="s">
        <v>39</v>
      </c>
      <c r="N3" s="134"/>
      <c r="O3" s="54" t="s">
        <v>171</v>
      </c>
      <c r="P3" s="54" t="s">
        <v>30</v>
      </c>
      <c r="Q3" s="54" t="s">
        <v>95</v>
      </c>
      <c r="R3" s="54" t="s">
        <v>11</v>
      </c>
      <c r="S3" s="54" t="s">
        <v>116</v>
      </c>
      <c r="T3" s="54" t="s">
        <v>62</v>
      </c>
      <c r="U3" s="54" t="s">
        <v>42</v>
      </c>
      <c r="V3" s="54" t="s">
        <v>189</v>
      </c>
      <c r="W3" s="18" t="s">
        <v>120</v>
      </c>
      <c r="X3" s="3" t="s">
        <v>72</v>
      </c>
      <c r="Y3" s="5"/>
    </row>
    <row r="4" spans="1:25" ht="11.25" customHeight="1" thickBot="1">
      <c r="A4" s="55" t="s">
        <v>76</v>
      </c>
      <c r="B4" s="56" t="s">
        <v>50</v>
      </c>
      <c r="C4" s="65" t="s">
        <v>25</v>
      </c>
      <c r="D4" s="66" t="s">
        <v>43</v>
      </c>
      <c r="E4" s="66" t="s">
        <v>57</v>
      </c>
      <c r="F4" s="66" t="s">
        <v>84</v>
      </c>
      <c r="G4" s="66" t="s">
        <v>55</v>
      </c>
      <c r="H4" s="66" t="s">
        <v>33</v>
      </c>
      <c r="I4" s="66" t="s">
        <v>44</v>
      </c>
      <c r="J4" s="65" t="s">
        <v>112</v>
      </c>
      <c r="K4" s="66" t="s">
        <v>106</v>
      </c>
      <c r="L4" s="66" t="s">
        <v>75</v>
      </c>
      <c r="M4" s="66" t="s">
        <v>64</v>
      </c>
      <c r="N4" s="67" t="s">
        <v>10</v>
      </c>
      <c r="O4" s="57" t="s">
        <v>96</v>
      </c>
      <c r="P4" s="58" t="s">
        <v>79</v>
      </c>
      <c r="Q4" s="58" t="s">
        <v>51</v>
      </c>
      <c r="R4" s="58" t="s">
        <v>29</v>
      </c>
      <c r="S4" s="58" t="s">
        <v>41</v>
      </c>
      <c r="T4" s="58" t="s">
        <v>13</v>
      </c>
      <c r="U4" s="58" t="s">
        <v>100</v>
      </c>
      <c r="V4" s="57" t="s">
        <v>68</v>
      </c>
      <c r="W4" s="53" t="s">
        <v>90</v>
      </c>
      <c r="X4" s="2" t="s">
        <v>61</v>
      </c>
      <c r="Y4" s="5"/>
    </row>
    <row r="5" spans="1:25" s="17" customFormat="1" ht="30" customHeight="1">
      <c r="A5" s="88" t="s">
        <v>6</v>
      </c>
      <c r="B5" s="87" t="s">
        <v>89</v>
      </c>
      <c r="C5" s="68">
        <f>C7+C11+C13+C16+C21+C23+C25+C29</f>
        <v>54783.700000000004</v>
      </c>
      <c r="D5" s="68" t="s">
        <v>36</v>
      </c>
      <c r="E5" s="68" t="s">
        <v>36</v>
      </c>
      <c r="F5" s="68" t="s">
        <v>36</v>
      </c>
      <c r="G5" s="68" t="s">
        <v>36</v>
      </c>
      <c r="H5" s="68" t="s">
        <v>36</v>
      </c>
      <c r="I5" s="68" t="s">
        <v>36</v>
      </c>
      <c r="J5" s="68">
        <f>J7+J11+J13+J16+J21+J23+J25+J29</f>
        <v>37341.50000000001</v>
      </c>
      <c r="K5" s="68" t="e">
        <f>K7+K13+K16+K21+K23+K25+K29+#REF!</f>
        <v>#VALUE!</v>
      </c>
      <c r="L5" s="68" t="e">
        <f>L7+L13+L16+L21+L23+L25+L29+#REF!</f>
        <v>#VALUE!</v>
      </c>
      <c r="M5" s="68" t="e">
        <f>M7+M13+M16+M21+M23+M25+M29+#REF!</f>
        <v>#VALUE!</v>
      </c>
      <c r="N5" s="68">
        <f>N7+N11+N13+N16+N21+N23+N25+N29</f>
        <v>36549.4</v>
      </c>
      <c r="O5" s="45">
        <f>N5*100/C5</f>
        <v>66.71582970847167</v>
      </c>
      <c r="P5" s="45"/>
      <c r="Q5" s="45"/>
      <c r="R5" s="45"/>
      <c r="S5" s="45"/>
      <c r="T5" s="45"/>
      <c r="U5" s="45"/>
      <c r="V5" s="45">
        <f>N5*100/J5</f>
        <v>97.87876759101802</v>
      </c>
      <c r="W5" s="42" t="s">
        <v>36</v>
      </c>
      <c r="X5" s="43" t="s">
        <v>36</v>
      </c>
      <c r="Y5" s="16"/>
    </row>
    <row r="6" spans="1:25" ht="15.75" customHeight="1">
      <c r="A6" s="90" t="s">
        <v>2</v>
      </c>
      <c r="B6" s="89" t="s">
        <v>27</v>
      </c>
      <c r="C6" s="69" t="s">
        <v>27</v>
      </c>
      <c r="D6" s="69" t="s">
        <v>27</v>
      </c>
      <c r="E6" s="69" t="s">
        <v>27</v>
      </c>
      <c r="F6" s="69" t="s">
        <v>27</v>
      </c>
      <c r="G6" s="69" t="s">
        <v>27</v>
      </c>
      <c r="H6" s="69" t="s">
        <v>27</v>
      </c>
      <c r="I6" s="69" t="s">
        <v>27</v>
      </c>
      <c r="J6" s="95"/>
      <c r="K6" s="69" t="s">
        <v>27</v>
      </c>
      <c r="L6" s="69" t="s">
        <v>27</v>
      </c>
      <c r="M6" s="69" t="s">
        <v>27</v>
      </c>
      <c r="N6" s="69" t="s">
        <v>27</v>
      </c>
      <c r="O6" s="46"/>
      <c r="P6" s="46"/>
      <c r="Q6" s="46"/>
      <c r="R6" s="46"/>
      <c r="S6" s="46"/>
      <c r="T6" s="46"/>
      <c r="U6" s="46"/>
      <c r="V6" s="46"/>
      <c r="W6" s="12" t="s">
        <v>27</v>
      </c>
      <c r="X6" s="9" t="s">
        <v>27</v>
      </c>
      <c r="Y6" s="4"/>
    </row>
    <row r="7" spans="1:25" s="17" customFormat="1" ht="15">
      <c r="A7" s="47" t="s">
        <v>65</v>
      </c>
      <c r="B7" s="48" t="s">
        <v>144</v>
      </c>
      <c r="C7" s="68">
        <f>C9+C10+C8</f>
        <v>1793.3999999999999</v>
      </c>
      <c r="D7" s="68" t="s">
        <v>36</v>
      </c>
      <c r="E7" s="68" t="s">
        <v>36</v>
      </c>
      <c r="F7" s="68" t="s">
        <v>36</v>
      </c>
      <c r="G7" s="68" t="s">
        <v>36</v>
      </c>
      <c r="H7" s="68" t="s">
        <v>36</v>
      </c>
      <c r="I7" s="68" t="s">
        <v>36</v>
      </c>
      <c r="J7" s="94">
        <f>J9+J10+J8</f>
        <v>550.9</v>
      </c>
      <c r="K7" s="68" t="e">
        <f>K9+K10</f>
        <v>#VALUE!</v>
      </c>
      <c r="L7" s="68" t="e">
        <f>L9+L10</f>
        <v>#VALUE!</v>
      </c>
      <c r="M7" s="68" t="e">
        <f>M9+M10</f>
        <v>#VALUE!</v>
      </c>
      <c r="N7" s="68">
        <f>N9+N10+N8</f>
        <v>535.5</v>
      </c>
      <c r="O7" s="45">
        <f aca="true" t="shared" si="0" ref="O7:O30">N7*100/C7</f>
        <v>29.859484777517565</v>
      </c>
      <c r="P7" s="45"/>
      <c r="Q7" s="45"/>
      <c r="R7" s="45"/>
      <c r="S7" s="45"/>
      <c r="T7" s="45"/>
      <c r="U7" s="45"/>
      <c r="V7" s="45">
        <f aca="true" t="shared" si="1" ref="V7:V30">N7*100/J7</f>
        <v>97.20457433290979</v>
      </c>
      <c r="W7" s="42" t="s">
        <v>36</v>
      </c>
      <c r="X7" s="43" t="s">
        <v>36</v>
      </c>
      <c r="Y7" s="16"/>
    </row>
    <row r="8" spans="1:25" s="17" customFormat="1" ht="15">
      <c r="A8" s="49" t="s">
        <v>180</v>
      </c>
      <c r="B8" s="50" t="s">
        <v>181</v>
      </c>
      <c r="C8" s="70">
        <v>3.1</v>
      </c>
      <c r="D8" s="68"/>
      <c r="E8" s="68"/>
      <c r="F8" s="68"/>
      <c r="G8" s="68"/>
      <c r="H8" s="68"/>
      <c r="I8" s="68"/>
      <c r="J8" s="93">
        <v>0</v>
      </c>
      <c r="K8" s="68"/>
      <c r="L8" s="68"/>
      <c r="M8" s="68"/>
      <c r="N8" s="70">
        <v>0</v>
      </c>
      <c r="O8" s="45">
        <f t="shared" si="0"/>
        <v>0</v>
      </c>
      <c r="P8" s="45"/>
      <c r="Q8" s="45"/>
      <c r="R8" s="45"/>
      <c r="S8" s="45"/>
      <c r="T8" s="45"/>
      <c r="U8" s="45"/>
      <c r="V8" s="45" t="s">
        <v>36</v>
      </c>
      <c r="W8" s="42"/>
      <c r="X8" s="43"/>
      <c r="Y8" s="16"/>
    </row>
    <row r="9" spans="1:25" ht="15">
      <c r="A9" s="49" t="s">
        <v>45</v>
      </c>
      <c r="B9" s="50" t="s">
        <v>143</v>
      </c>
      <c r="C9" s="70">
        <v>290</v>
      </c>
      <c r="D9" s="70" t="s">
        <v>36</v>
      </c>
      <c r="E9" s="70" t="s">
        <v>36</v>
      </c>
      <c r="F9" s="70" t="s">
        <v>36</v>
      </c>
      <c r="G9" s="70" t="s">
        <v>36</v>
      </c>
      <c r="H9" s="70" t="s">
        <v>36</v>
      </c>
      <c r="I9" s="70" t="s">
        <v>36</v>
      </c>
      <c r="J9" s="93">
        <v>0</v>
      </c>
      <c r="K9" s="70" t="s">
        <v>36</v>
      </c>
      <c r="L9" s="70" t="s">
        <v>36</v>
      </c>
      <c r="M9" s="70" t="s">
        <v>36</v>
      </c>
      <c r="N9" s="70">
        <v>0</v>
      </c>
      <c r="O9" s="45" t="s">
        <v>36</v>
      </c>
      <c r="P9" s="51"/>
      <c r="Q9" s="51"/>
      <c r="R9" s="51"/>
      <c r="S9" s="51"/>
      <c r="T9" s="51"/>
      <c r="U9" s="51"/>
      <c r="V9" s="45" t="s">
        <v>36</v>
      </c>
      <c r="W9" s="7" t="s">
        <v>36</v>
      </c>
      <c r="X9" s="14" t="s">
        <v>36</v>
      </c>
      <c r="Y9" s="4"/>
    </row>
    <row r="10" spans="1:25" ht="15">
      <c r="A10" s="49" t="s">
        <v>16</v>
      </c>
      <c r="B10" s="50" t="s">
        <v>142</v>
      </c>
      <c r="C10" s="70">
        <v>1500.3</v>
      </c>
      <c r="D10" s="70" t="s">
        <v>36</v>
      </c>
      <c r="E10" s="70" t="s">
        <v>36</v>
      </c>
      <c r="F10" s="70" t="s">
        <v>36</v>
      </c>
      <c r="G10" s="70" t="s">
        <v>36</v>
      </c>
      <c r="H10" s="70" t="s">
        <v>36</v>
      </c>
      <c r="I10" s="70" t="s">
        <v>36</v>
      </c>
      <c r="J10" s="93">
        <v>550.9</v>
      </c>
      <c r="K10" s="70" t="s">
        <v>36</v>
      </c>
      <c r="L10" s="70" t="s">
        <v>36</v>
      </c>
      <c r="M10" s="70" t="s">
        <v>36</v>
      </c>
      <c r="N10" s="70">
        <v>535.5</v>
      </c>
      <c r="O10" s="45">
        <f t="shared" si="0"/>
        <v>35.692861427714455</v>
      </c>
      <c r="P10" s="51"/>
      <c r="Q10" s="51"/>
      <c r="R10" s="51"/>
      <c r="S10" s="51"/>
      <c r="T10" s="51"/>
      <c r="U10" s="51"/>
      <c r="V10" s="45">
        <f t="shared" si="1"/>
        <v>97.20457433290979</v>
      </c>
      <c r="W10" s="7" t="s">
        <v>36</v>
      </c>
      <c r="X10" s="14" t="s">
        <v>36</v>
      </c>
      <c r="Y10" s="4"/>
    </row>
    <row r="11" spans="1:25" s="17" customFormat="1" ht="15">
      <c r="A11" s="47" t="s">
        <v>161</v>
      </c>
      <c r="B11" s="48" t="s">
        <v>159</v>
      </c>
      <c r="C11" s="68">
        <f>C12</f>
        <v>200.5</v>
      </c>
      <c r="D11" s="68"/>
      <c r="E11" s="68"/>
      <c r="F11" s="68"/>
      <c r="G11" s="68"/>
      <c r="H11" s="68"/>
      <c r="I11" s="68"/>
      <c r="J11" s="94">
        <f>J12</f>
        <v>135</v>
      </c>
      <c r="K11" s="68"/>
      <c r="L11" s="68"/>
      <c r="M11" s="68"/>
      <c r="N11" s="68">
        <f>N12</f>
        <v>129.4</v>
      </c>
      <c r="O11" s="45">
        <f t="shared" si="0"/>
        <v>64.53865336658355</v>
      </c>
      <c r="P11" s="45"/>
      <c r="Q11" s="45"/>
      <c r="R11" s="45"/>
      <c r="S11" s="45"/>
      <c r="T11" s="45"/>
      <c r="U11" s="45"/>
      <c r="V11" s="45">
        <f t="shared" si="1"/>
        <v>95.85185185185185</v>
      </c>
      <c r="W11" s="42"/>
      <c r="X11" s="43"/>
      <c r="Y11" s="16"/>
    </row>
    <row r="12" spans="1:25" ht="24.75">
      <c r="A12" s="49" t="s">
        <v>162</v>
      </c>
      <c r="B12" s="50" t="s">
        <v>160</v>
      </c>
      <c r="C12" s="70">
        <v>200.5</v>
      </c>
      <c r="D12" s="70"/>
      <c r="E12" s="70"/>
      <c r="F12" s="70"/>
      <c r="G12" s="70"/>
      <c r="H12" s="70"/>
      <c r="I12" s="70"/>
      <c r="J12" s="93">
        <v>135</v>
      </c>
      <c r="K12" s="70"/>
      <c r="L12" s="70"/>
      <c r="M12" s="70"/>
      <c r="N12" s="70">
        <v>129.4</v>
      </c>
      <c r="O12" s="51">
        <f>N12*100/C12</f>
        <v>64.53865336658355</v>
      </c>
      <c r="P12" s="51"/>
      <c r="Q12" s="51"/>
      <c r="R12" s="51"/>
      <c r="S12" s="51"/>
      <c r="T12" s="51"/>
      <c r="U12" s="51"/>
      <c r="V12" s="51">
        <f>N12*100/J12</f>
        <v>95.85185185185185</v>
      </c>
      <c r="W12" s="7"/>
      <c r="X12" s="14"/>
      <c r="Y12" s="4"/>
    </row>
    <row r="13" spans="1:25" s="17" customFormat="1" ht="15">
      <c r="A13" s="47" t="s">
        <v>47</v>
      </c>
      <c r="B13" s="48" t="s">
        <v>141</v>
      </c>
      <c r="C13" s="68">
        <f>C14+C15</f>
        <v>20518</v>
      </c>
      <c r="D13" s="68" t="s">
        <v>36</v>
      </c>
      <c r="E13" s="68" t="s">
        <v>36</v>
      </c>
      <c r="F13" s="68" t="s">
        <v>36</v>
      </c>
      <c r="G13" s="68" t="s">
        <v>36</v>
      </c>
      <c r="H13" s="68" t="s">
        <v>36</v>
      </c>
      <c r="I13" s="68" t="s">
        <v>36</v>
      </c>
      <c r="J13" s="94">
        <f>J14+J15</f>
        <v>17169.2</v>
      </c>
      <c r="K13" s="68" t="s">
        <v>36</v>
      </c>
      <c r="L13" s="68" t="s">
        <v>36</v>
      </c>
      <c r="M13" s="68" t="s">
        <v>36</v>
      </c>
      <c r="N13" s="68">
        <f>N14+N15</f>
        <v>16881.3</v>
      </c>
      <c r="O13" s="45">
        <f t="shared" si="0"/>
        <v>82.2755629203626</v>
      </c>
      <c r="P13" s="45" t="s">
        <v>36</v>
      </c>
      <c r="Q13" s="45" t="s">
        <v>36</v>
      </c>
      <c r="R13" s="45" t="s">
        <v>36</v>
      </c>
      <c r="S13" s="45" t="s">
        <v>36</v>
      </c>
      <c r="T13" s="45" t="s">
        <v>36</v>
      </c>
      <c r="U13" s="45"/>
      <c r="V13" s="45">
        <f t="shared" si="1"/>
        <v>98.32316007734781</v>
      </c>
      <c r="W13" s="42" t="s">
        <v>36</v>
      </c>
      <c r="X13" s="43" t="s">
        <v>36</v>
      </c>
      <c r="Y13" s="16"/>
    </row>
    <row r="14" spans="1:25" ht="15">
      <c r="A14" s="49" t="s">
        <v>35</v>
      </c>
      <c r="B14" s="50" t="s">
        <v>140</v>
      </c>
      <c r="C14" s="70">
        <v>17200.9</v>
      </c>
      <c r="D14" s="70" t="s">
        <v>36</v>
      </c>
      <c r="E14" s="70" t="s">
        <v>36</v>
      </c>
      <c r="F14" s="70" t="s">
        <v>36</v>
      </c>
      <c r="G14" s="70" t="s">
        <v>36</v>
      </c>
      <c r="H14" s="70" t="s">
        <v>36</v>
      </c>
      <c r="I14" s="70" t="s">
        <v>36</v>
      </c>
      <c r="J14" s="93">
        <v>15231.8</v>
      </c>
      <c r="K14" s="70" t="s">
        <v>36</v>
      </c>
      <c r="L14" s="70" t="s">
        <v>36</v>
      </c>
      <c r="M14" s="70" t="s">
        <v>36</v>
      </c>
      <c r="N14" s="70">
        <v>14960.7</v>
      </c>
      <c r="O14" s="51">
        <f>N14*100/C14</f>
        <v>86.97626286996609</v>
      </c>
      <c r="P14" s="51"/>
      <c r="Q14" s="51"/>
      <c r="R14" s="51"/>
      <c r="S14" s="51"/>
      <c r="T14" s="51"/>
      <c r="U14" s="51"/>
      <c r="V14" s="51">
        <f t="shared" si="1"/>
        <v>98.22017095812708</v>
      </c>
      <c r="W14" s="7" t="s">
        <v>36</v>
      </c>
      <c r="X14" s="14" t="s">
        <v>36</v>
      </c>
      <c r="Y14" s="4"/>
    </row>
    <row r="15" spans="1:25" ht="24.75">
      <c r="A15" s="49" t="s">
        <v>168</v>
      </c>
      <c r="B15" s="50" t="s">
        <v>163</v>
      </c>
      <c r="C15" s="70">
        <v>3317.1</v>
      </c>
      <c r="D15" s="70"/>
      <c r="E15" s="70"/>
      <c r="F15" s="70"/>
      <c r="G15" s="70"/>
      <c r="H15" s="70"/>
      <c r="I15" s="70"/>
      <c r="J15" s="93">
        <v>1937.4</v>
      </c>
      <c r="K15" s="70"/>
      <c r="L15" s="70"/>
      <c r="M15" s="70"/>
      <c r="N15" s="70">
        <v>1920.6</v>
      </c>
      <c r="O15" s="51">
        <f>N15*100/C15</f>
        <v>57.89997286786651</v>
      </c>
      <c r="P15" s="51"/>
      <c r="Q15" s="51"/>
      <c r="R15" s="51"/>
      <c r="S15" s="51"/>
      <c r="T15" s="51"/>
      <c r="U15" s="51"/>
      <c r="V15" s="51">
        <f>N15*100/J15</f>
        <v>99.13285847011458</v>
      </c>
      <c r="W15" s="7"/>
      <c r="X15" s="14"/>
      <c r="Y15" s="4"/>
    </row>
    <row r="16" spans="1:25" s="17" customFormat="1" ht="15">
      <c r="A16" s="47" t="s">
        <v>28</v>
      </c>
      <c r="B16" s="48" t="s">
        <v>139</v>
      </c>
      <c r="C16" s="68">
        <f>C17+C18+C19+C20</f>
        <v>17246.9</v>
      </c>
      <c r="D16" s="68" t="s">
        <v>36</v>
      </c>
      <c r="E16" s="68" t="s">
        <v>36</v>
      </c>
      <c r="F16" s="68" t="s">
        <v>36</v>
      </c>
      <c r="G16" s="68" t="s">
        <v>36</v>
      </c>
      <c r="H16" s="68" t="s">
        <v>36</v>
      </c>
      <c r="I16" s="68" t="s">
        <v>36</v>
      </c>
      <c r="J16" s="94">
        <f>J17+J18+J19+J20</f>
        <v>9859.6</v>
      </c>
      <c r="K16" s="68" t="e">
        <f>K17+K18+K19+K20</f>
        <v>#VALUE!</v>
      </c>
      <c r="L16" s="68" t="e">
        <f>L17+L18+L19+L20</f>
        <v>#VALUE!</v>
      </c>
      <c r="M16" s="68" t="e">
        <f>M17+M18+M19+M20</f>
        <v>#VALUE!</v>
      </c>
      <c r="N16" s="68">
        <f>N17+N18+N19+N20</f>
        <v>9692.199999999999</v>
      </c>
      <c r="O16" s="45">
        <f t="shared" si="0"/>
        <v>56.19676579559224</v>
      </c>
      <c r="P16" s="45"/>
      <c r="Q16" s="45"/>
      <c r="R16" s="45"/>
      <c r="S16" s="45"/>
      <c r="T16" s="45"/>
      <c r="U16" s="45"/>
      <c r="V16" s="45">
        <f t="shared" si="1"/>
        <v>98.30216235952776</v>
      </c>
      <c r="W16" s="42" t="s">
        <v>36</v>
      </c>
      <c r="X16" s="43" t="s">
        <v>36</v>
      </c>
      <c r="Y16" s="16"/>
    </row>
    <row r="17" spans="1:25" ht="15">
      <c r="A17" s="49" t="s">
        <v>46</v>
      </c>
      <c r="B17" s="50" t="s">
        <v>138</v>
      </c>
      <c r="C17" s="70">
        <v>1741.4</v>
      </c>
      <c r="D17" s="70" t="s">
        <v>36</v>
      </c>
      <c r="E17" s="70" t="s">
        <v>36</v>
      </c>
      <c r="F17" s="70" t="s">
        <v>36</v>
      </c>
      <c r="G17" s="70" t="s">
        <v>36</v>
      </c>
      <c r="H17" s="70" t="s">
        <v>36</v>
      </c>
      <c r="I17" s="70" t="s">
        <v>36</v>
      </c>
      <c r="J17" s="93">
        <v>1278.9</v>
      </c>
      <c r="K17" s="70" t="s">
        <v>36</v>
      </c>
      <c r="L17" s="70" t="s">
        <v>36</v>
      </c>
      <c r="M17" s="70" t="s">
        <v>36</v>
      </c>
      <c r="N17" s="70">
        <v>1278.3</v>
      </c>
      <c r="O17" s="45">
        <f t="shared" si="0"/>
        <v>73.4064545767773</v>
      </c>
      <c r="P17" s="51"/>
      <c r="Q17" s="51"/>
      <c r="R17" s="51"/>
      <c r="S17" s="51"/>
      <c r="T17" s="51"/>
      <c r="U17" s="51"/>
      <c r="V17" s="45">
        <f>N17*100/J17</f>
        <v>99.95308468214871</v>
      </c>
      <c r="W17" s="7" t="s">
        <v>36</v>
      </c>
      <c r="X17" s="14" t="s">
        <v>36</v>
      </c>
      <c r="Y17" s="4"/>
    </row>
    <row r="18" spans="1:25" ht="15">
      <c r="A18" s="49" t="s">
        <v>60</v>
      </c>
      <c r="B18" s="50" t="s">
        <v>137</v>
      </c>
      <c r="C18" s="70">
        <v>3187.2</v>
      </c>
      <c r="D18" s="70" t="s">
        <v>36</v>
      </c>
      <c r="E18" s="70" t="s">
        <v>36</v>
      </c>
      <c r="F18" s="70" t="s">
        <v>36</v>
      </c>
      <c r="G18" s="70" t="s">
        <v>36</v>
      </c>
      <c r="H18" s="70" t="s">
        <v>36</v>
      </c>
      <c r="I18" s="70" t="s">
        <v>36</v>
      </c>
      <c r="J18" s="93">
        <v>1501.7</v>
      </c>
      <c r="K18" s="70" t="s">
        <v>36</v>
      </c>
      <c r="L18" s="70" t="s">
        <v>36</v>
      </c>
      <c r="M18" s="70" t="s">
        <v>36</v>
      </c>
      <c r="N18" s="70">
        <v>1469.4</v>
      </c>
      <c r="O18" s="45">
        <f t="shared" si="0"/>
        <v>46.103162650602414</v>
      </c>
      <c r="P18" s="51"/>
      <c r="Q18" s="51"/>
      <c r="R18" s="51"/>
      <c r="S18" s="51"/>
      <c r="T18" s="51"/>
      <c r="U18" s="51"/>
      <c r="V18" s="45">
        <f t="shared" si="1"/>
        <v>97.84910434840513</v>
      </c>
      <c r="W18" s="7" t="s">
        <v>36</v>
      </c>
      <c r="X18" s="14" t="s">
        <v>36</v>
      </c>
      <c r="Y18" s="4"/>
    </row>
    <row r="19" spans="1:25" ht="15">
      <c r="A19" s="49" t="s">
        <v>73</v>
      </c>
      <c r="B19" s="50" t="s">
        <v>136</v>
      </c>
      <c r="C19" s="70">
        <v>11973.3</v>
      </c>
      <c r="D19" s="70" t="s">
        <v>36</v>
      </c>
      <c r="E19" s="70" t="s">
        <v>36</v>
      </c>
      <c r="F19" s="70" t="s">
        <v>36</v>
      </c>
      <c r="G19" s="70" t="s">
        <v>36</v>
      </c>
      <c r="H19" s="70" t="s">
        <v>36</v>
      </c>
      <c r="I19" s="70" t="s">
        <v>36</v>
      </c>
      <c r="J19" s="93">
        <v>6923</v>
      </c>
      <c r="K19" s="70" t="s">
        <v>36</v>
      </c>
      <c r="L19" s="70" t="s">
        <v>36</v>
      </c>
      <c r="M19" s="70" t="s">
        <v>36</v>
      </c>
      <c r="N19" s="70">
        <v>6790.6</v>
      </c>
      <c r="O19" s="45">
        <f t="shared" si="0"/>
        <v>56.71452314733616</v>
      </c>
      <c r="P19" s="51"/>
      <c r="Q19" s="51"/>
      <c r="R19" s="51"/>
      <c r="S19" s="51"/>
      <c r="T19" s="51"/>
      <c r="U19" s="51"/>
      <c r="V19" s="45">
        <f t="shared" si="1"/>
        <v>98.08753430593673</v>
      </c>
      <c r="W19" s="7" t="s">
        <v>36</v>
      </c>
      <c r="X19" s="14" t="s">
        <v>36</v>
      </c>
      <c r="Y19" s="4"/>
    </row>
    <row r="20" spans="1:25" ht="25.5" customHeight="1">
      <c r="A20" s="49" t="s">
        <v>31</v>
      </c>
      <c r="B20" s="50" t="s">
        <v>135</v>
      </c>
      <c r="C20" s="70">
        <v>345</v>
      </c>
      <c r="D20" s="70" t="s">
        <v>36</v>
      </c>
      <c r="E20" s="70" t="s">
        <v>36</v>
      </c>
      <c r="F20" s="70" t="s">
        <v>36</v>
      </c>
      <c r="G20" s="70" t="s">
        <v>36</v>
      </c>
      <c r="H20" s="70" t="s">
        <v>36</v>
      </c>
      <c r="I20" s="70" t="s">
        <v>36</v>
      </c>
      <c r="J20" s="93">
        <v>156</v>
      </c>
      <c r="K20" s="70" t="s">
        <v>36</v>
      </c>
      <c r="L20" s="70" t="s">
        <v>36</v>
      </c>
      <c r="M20" s="70" t="s">
        <v>36</v>
      </c>
      <c r="N20" s="70">
        <v>153.9</v>
      </c>
      <c r="O20" s="45">
        <f t="shared" si="0"/>
        <v>44.608695652173914</v>
      </c>
      <c r="P20" s="51"/>
      <c r="Q20" s="51"/>
      <c r="R20" s="51"/>
      <c r="S20" s="51"/>
      <c r="T20" s="51"/>
      <c r="U20" s="51"/>
      <c r="V20" s="45">
        <f t="shared" si="1"/>
        <v>98.65384615384616</v>
      </c>
      <c r="W20" s="7" t="s">
        <v>36</v>
      </c>
      <c r="X20" s="14" t="s">
        <v>36</v>
      </c>
      <c r="Y20" s="4"/>
    </row>
    <row r="21" spans="1:25" s="17" customFormat="1" ht="15">
      <c r="A21" s="47" t="s">
        <v>103</v>
      </c>
      <c r="B21" s="48" t="s">
        <v>134</v>
      </c>
      <c r="C21" s="68">
        <f>C22</f>
        <v>310</v>
      </c>
      <c r="D21" s="68" t="s">
        <v>36</v>
      </c>
      <c r="E21" s="68" t="s">
        <v>36</v>
      </c>
      <c r="F21" s="68" t="s">
        <v>36</v>
      </c>
      <c r="G21" s="68" t="s">
        <v>36</v>
      </c>
      <c r="H21" s="68" t="s">
        <v>36</v>
      </c>
      <c r="I21" s="68" t="s">
        <v>36</v>
      </c>
      <c r="J21" s="94">
        <f>J22</f>
        <v>241</v>
      </c>
      <c r="K21" s="68" t="str">
        <f>K22</f>
        <v>-</v>
      </c>
      <c r="L21" s="68" t="str">
        <f>L22</f>
        <v>-</v>
      </c>
      <c r="M21" s="68" t="str">
        <f>M22</f>
        <v>-</v>
      </c>
      <c r="N21" s="68">
        <f>N22</f>
        <v>213</v>
      </c>
      <c r="O21" s="45">
        <f t="shared" si="0"/>
        <v>68.70967741935483</v>
      </c>
      <c r="P21" s="45"/>
      <c r="Q21" s="45"/>
      <c r="R21" s="45"/>
      <c r="S21" s="45"/>
      <c r="T21" s="45"/>
      <c r="U21" s="45"/>
      <c r="V21" s="45">
        <f t="shared" si="1"/>
        <v>88.38174273858921</v>
      </c>
      <c r="W21" s="42" t="s">
        <v>36</v>
      </c>
      <c r="X21" s="43" t="s">
        <v>36</v>
      </c>
      <c r="Y21" s="16"/>
    </row>
    <row r="22" spans="1:25" ht="25.5" customHeight="1">
      <c r="A22" s="49" t="s">
        <v>63</v>
      </c>
      <c r="B22" s="50" t="s">
        <v>133</v>
      </c>
      <c r="C22" s="70">
        <v>310</v>
      </c>
      <c r="D22" s="70" t="s">
        <v>36</v>
      </c>
      <c r="E22" s="70" t="s">
        <v>36</v>
      </c>
      <c r="F22" s="70" t="s">
        <v>36</v>
      </c>
      <c r="G22" s="70" t="s">
        <v>36</v>
      </c>
      <c r="H22" s="70" t="s">
        <v>36</v>
      </c>
      <c r="I22" s="70" t="s">
        <v>36</v>
      </c>
      <c r="J22" s="93">
        <v>241</v>
      </c>
      <c r="K22" s="70" t="s">
        <v>36</v>
      </c>
      <c r="L22" s="70" t="s">
        <v>36</v>
      </c>
      <c r="M22" s="70" t="s">
        <v>36</v>
      </c>
      <c r="N22" s="70">
        <v>213</v>
      </c>
      <c r="O22" s="45">
        <f t="shared" si="0"/>
        <v>68.70967741935483</v>
      </c>
      <c r="P22" s="51"/>
      <c r="Q22" s="51"/>
      <c r="R22" s="51"/>
      <c r="S22" s="51"/>
      <c r="T22" s="51"/>
      <c r="U22" s="51"/>
      <c r="V22" s="45">
        <f t="shared" si="1"/>
        <v>88.38174273858921</v>
      </c>
      <c r="W22" s="7" t="s">
        <v>36</v>
      </c>
      <c r="X22" s="14" t="s">
        <v>36</v>
      </c>
      <c r="Y22" s="4"/>
    </row>
    <row r="23" spans="1:25" s="17" customFormat="1" ht="15">
      <c r="A23" s="47" t="s">
        <v>98</v>
      </c>
      <c r="B23" s="48" t="s">
        <v>132</v>
      </c>
      <c r="C23" s="68">
        <f>C24</f>
        <v>13061.9</v>
      </c>
      <c r="D23" s="68" t="s">
        <v>36</v>
      </c>
      <c r="E23" s="68" t="s">
        <v>36</v>
      </c>
      <c r="F23" s="68" t="s">
        <v>36</v>
      </c>
      <c r="G23" s="68" t="s">
        <v>36</v>
      </c>
      <c r="H23" s="68" t="s">
        <v>36</v>
      </c>
      <c r="I23" s="68" t="s">
        <v>36</v>
      </c>
      <c r="J23" s="94">
        <f>J24</f>
        <v>8760.9</v>
      </c>
      <c r="K23" s="68" t="str">
        <f>K24</f>
        <v>-</v>
      </c>
      <c r="L23" s="68" t="str">
        <f>L24</f>
        <v>-</v>
      </c>
      <c r="M23" s="68" t="str">
        <f>M24</f>
        <v>-</v>
      </c>
      <c r="N23" s="68">
        <f>N24</f>
        <v>8473.1</v>
      </c>
      <c r="O23" s="45">
        <f t="shared" si="0"/>
        <v>64.86881694087384</v>
      </c>
      <c r="P23" s="45"/>
      <c r="Q23" s="45"/>
      <c r="R23" s="45"/>
      <c r="S23" s="45"/>
      <c r="T23" s="45"/>
      <c r="U23" s="45"/>
      <c r="V23" s="45">
        <f t="shared" si="1"/>
        <v>96.71494937734708</v>
      </c>
      <c r="W23" s="42" t="s">
        <v>36</v>
      </c>
      <c r="X23" s="43" t="s">
        <v>36</v>
      </c>
      <c r="Y23" s="16"/>
    </row>
    <row r="24" spans="1:25" ht="15">
      <c r="A24" s="49" t="s">
        <v>78</v>
      </c>
      <c r="B24" s="50" t="s">
        <v>131</v>
      </c>
      <c r="C24" s="70">
        <v>13061.9</v>
      </c>
      <c r="D24" s="70" t="s">
        <v>36</v>
      </c>
      <c r="E24" s="70" t="s">
        <v>36</v>
      </c>
      <c r="F24" s="70" t="s">
        <v>36</v>
      </c>
      <c r="G24" s="70" t="s">
        <v>36</v>
      </c>
      <c r="H24" s="70" t="s">
        <v>36</v>
      </c>
      <c r="I24" s="70" t="s">
        <v>36</v>
      </c>
      <c r="J24" s="93">
        <v>8760.9</v>
      </c>
      <c r="K24" s="70" t="s">
        <v>36</v>
      </c>
      <c r="L24" s="70" t="s">
        <v>36</v>
      </c>
      <c r="M24" s="70" t="s">
        <v>36</v>
      </c>
      <c r="N24" s="70">
        <v>8473.1</v>
      </c>
      <c r="O24" s="45">
        <f t="shared" si="0"/>
        <v>64.86881694087384</v>
      </c>
      <c r="P24" s="51"/>
      <c r="Q24" s="51"/>
      <c r="R24" s="51"/>
      <c r="S24" s="51"/>
      <c r="T24" s="51"/>
      <c r="U24" s="51"/>
      <c r="V24" s="45">
        <f t="shared" si="1"/>
        <v>96.71494937734708</v>
      </c>
      <c r="W24" s="7" t="s">
        <v>36</v>
      </c>
      <c r="X24" s="14" t="s">
        <v>36</v>
      </c>
      <c r="Y24" s="4"/>
    </row>
    <row r="25" spans="1:25" s="17" customFormat="1" ht="15">
      <c r="A25" s="47" t="s">
        <v>22</v>
      </c>
      <c r="B25" s="48" t="s">
        <v>145</v>
      </c>
      <c r="C25" s="68">
        <f>SUM(C26:C28)</f>
        <v>42.3</v>
      </c>
      <c r="D25" s="68" t="s">
        <v>36</v>
      </c>
      <c r="E25" s="68" t="s">
        <v>36</v>
      </c>
      <c r="F25" s="68" t="s">
        <v>36</v>
      </c>
      <c r="G25" s="68" t="s">
        <v>36</v>
      </c>
      <c r="H25" s="68" t="s">
        <v>36</v>
      </c>
      <c r="I25" s="68" t="s">
        <v>36</v>
      </c>
      <c r="J25" s="94">
        <f>SUM(J26:J28)</f>
        <v>33.3</v>
      </c>
      <c r="K25" s="68" t="str">
        <f>K26</f>
        <v>-</v>
      </c>
      <c r="L25" s="68" t="str">
        <f>L26</f>
        <v>-</v>
      </c>
      <c r="M25" s="68" t="str">
        <f>M26</f>
        <v>-</v>
      </c>
      <c r="N25" s="68">
        <f>SUM(N26:N28)</f>
        <v>33.3</v>
      </c>
      <c r="O25" s="45">
        <f t="shared" si="0"/>
        <v>78.72340425531914</v>
      </c>
      <c r="P25" s="45"/>
      <c r="Q25" s="45"/>
      <c r="R25" s="45"/>
      <c r="S25" s="45"/>
      <c r="T25" s="45"/>
      <c r="U25" s="45"/>
      <c r="V25" s="45">
        <f t="shared" si="1"/>
        <v>100</v>
      </c>
      <c r="W25" s="42" t="s">
        <v>36</v>
      </c>
      <c r="X25" s="43" t="s">
        <v>36</v>
      </c>
      <c r="Y25" s="16"/>
    </row>
    <row r="26" spans="1:25" ht="15">
      <c r="A26" s="49" t="s">
        <v>97</v>
      </c>
      <c r="B26" s="50" t="s">
        <v>130</v>
      </c>
      <c r="C26" s="70">
        <v>36</v>
      </c>
      <c r="D26" s="70" t="s">
        <v>36</v>
      </c>
      <c r="E26" s="70" t="s">
        <v>36</v>
      </c>
      <c r="F26" s="70" t="s">
        <v>36</v>
      </c>
      <c r="G26" s="70" t="s">
        <v>36</v>
      </c>
      <c r="H26" s="70" t="s">
        <v>36</v>
      </c>
      <c r="I26" s="70" t="s">
        <v>36</v>
      </c>
      <c r="J26" s="93">
        <v>27</v>
      </c>
      <c r="K26" s="70" t="s">
        <v>36</v>
      </c>
      <c r="L26" s="70" t="s">
        <v>36</v>
      </c>
      <c r="M26" s="70" t="s">
        <v>36</v>
      </c>
      <c r="N26" s="70">
        <v>27</v>
      </c>
      <c r="O26" s="45">
        <f t="shared" si="0"/>
        <v>75</v>
      </c>
      <c r="P26" s="51"/>
      <c r="Q26" s="51"/>
      <c r="R26" s="51"/>
      <c r="S26" s="51"/>
      <c r="T26" s="51"/>
      <c r="U26" s="51"/>
      <c r="V26" s="45">
        <f t="shared" si="1"/>
        <v>100</v>
      </c>
      <c r="W26" s="7" t="s">
        <v>36</v>
      </c>
      <c r="X26" s="14" t="s">
        <v>36</v>
      </c>
      <c r="Y26" s="4"/>
    </row>
    <row r="27" spans="1:25" ht="15">
      <c r="A27" s="49" t="s">
        <v>166</v>
      </c>
      <c r="B27" s="50" t="s">
        <v>164</v>
      </c>
      <c r="C27" s="70">
        <v>6.3</v>
      </c>
      <c r="D27" s="70"/>
      <c r="E27" s="70"/>
      <c r="F27" s="70"/>
      <c r="G27" s="70"/>
      <c r="H27" s="70"/>
      <c r="I27" s="70"/>
      <c r="J27" s="93">
        <v>6.3</v>
      </c>
      <c r="K27" s="70"/>
      <c r="L27" s="70"/>
      <c r="M27" s="70"/>
      <c r="N27" s="70">
        <v>6.3</v>
      </c>
      <c r="O27" s="45">
        <f t="shared" si="0"/>
        <v>100</v>
      </c>
      <c r="P27" s="51"/>
      <c r="Q27" s="51"/>
      <c r="R27" s="51"/>
      <c r="S27" s="51"/>
      <c r="T27" s="51"/>
      <c r="U27" s="51"/>
      <c r="V27" s="45">
        <f t="shared" si="1"/>
        <v>100</v>
      </c>
      <c r="W27" s="7"/>
      <c r="X27" s="14"/>
      <c r="Y27" s="4"/>
    </row>
    <row r="28" spans="1:25" ht="15" hidden="1">
      <c r="A28" s="49" t="s">
        <v>167</v>
      </c>
      <c r="B28" s="50" t="s">
        <v>165</v>
      </c>
      <c r="C28" s="70">
        <v>0</v>
      </c>
      <c r="D28" s="70"/>
      <c r="E28" s="70"/>
      <c r="F28" s="70"/>
      <c r="G28" s="70"/>
      <c r="H28" s="70"/>
      <c r="I28" s="70"/>
      <c r="J28" s="92">
        <v>0</v>
      </c>
      <c r="K28" s="70"/>
      <c r="L28" s="70"/>
      <c r="M28" s="70"/>
      <c r="N28" s="70">
        <v>0</v>
      </c>
      <c r="O28" s="45" t="e">
        <f t="shared" si="0"/>
        <v>#DIV/0!</v>
      </c>
      <c r="P28" s="51"/>
      <c r="Q28" s="51"/>
      <c r="R28" s="51"/>
      <c r="S28" s="51"/>
      <c r="T28" s="51"/>
      <c r="U28" s="51"/>
      <c r="V28" s="45" t="s">
        <v>36</v>
      </c>
      <c r="W28" s="7"/>
      <c r="X28" s="14"/>
      <c r="Y28" s="4"/>
    </row>
    <row r="29" spans="1:25" s="17" customFormat="1" ht="15">
      <c r="A29" s="47" t="s">
        <v>108</v>
      </c>
      <c r="B29" s="48" t="s">
        <v>129</v>
      </c>
      <c r="C29" s="68">
        <f>C30</f>
        <v>1610.7</v>
      </c>
      <c r="D29" s="68" t="s">
        <v>36</v>
      </c>
      <c r="E29" s="68" t="s">
        <v>36</v>
      </c>
      <c r="F29" s="68" t="s">
        <v>36</v>
      </c>
      <c r="G29" s="68" t="s">
        <v>36</v>
      </c>
      <c r="H29" s="68" t="s">
        <v>36</v>
      </c>
      <c r="I29" s="68" t="s">
        <v>36</v>
      </c>
      <c r="J29" s="94">
        <f>J30</f>
        <v>591.6</v>
      </c>
      <c r="K29" s="68" t="str">
        <f>K30</f>
        <v>-</v>
      </c>
      <c r="L29" s="68" t="str">
        <f>L30</f>
        <v>-</v>
      </c>
      <c r="M29" s="68" t="str">
        <f>M30</f>
        <v>-</v>
      </c>
      <c r="N29" s="68">
        <f>N30</f>
        <v>591.6</v>
      </c>
      <c r="O29" s="45">
        <f t="shared" si="0"/>
        <v>36.72937232259266</v>
      </c>
      <c r="P29" s="45"/>
      <c r="Q29" s="45"/>
      <c r="R29" s="45"/>
      <c r="S29" s="45"/>
      <c r="T29" s="45"/>
      <c r="U29" s="45"/>
      <c r="V29" s="45">
        <f t="shared" si="1"/>
        <v>100</v>
      </c>
      <c r="W29" s="42" t="s">
        <v>36</v>
      </c>
      <c r="X29" s="43" t="s">
        <v>36</v>
      </c>
      <c r="Y29" s="16"/>
    </row>
    <row r="30" spans="1:25" ht="15.75" thickBot="1">
      <c r="A30" s="49" t="s">
        <v>104</v>
      </c>
      <c r="B30" s="50" t="s">
        <v>128</v>
      </c>
      <c r="C30" s="70">
        <v>1610.7</v>
      </c>
      <c r="D30" s="70" t="s">
        <v>36</v>
      </c>
      <c r="E30" s="70" t="s">
        <v>36</v>
      </c>
      <c r="F30" s="70" t="s">
        <v>36</v>
      </c>
      <c r="G30" s="70" t="s">
        <v>36</v>
      </c>
      <c r="H30" s="70" t="s">
        <v>36</v>
      </c>
      <c r="I30" s="70" t="s">
        <v>36</v>
      </c>
      <c r="J30" s="93">
        <v>591.6</v>
      </c>
      <c r="K30" s="70" t="s">
        <v>36</v>
      </c>
      <c r="L30" s="70" t="s">
        <v>36</v>
      </c>
      <c r="M30" s="70" t="s">
        <v>36</v>
      </c>
      <c r="N30" s="70">
        <v>591.6</v>
      </c>
      <c r="O30" s="45">
        <f t="shared" si="0"/>
        <v>36.72937232259266</v>
      </c>
      <c r="P30" s="51"/>
      <c r="Q30" s="51"/>
      <c r="R30" s="51"/>
      <c r="S30" s="51"/>
      <c r="T30" s="51"/>
      <c r="U30" s="51"/>
      <c r="V30" s="45">
        <f t="shared" si="1"/>
        <v>100</v>
      </c>
      <c r="W30" s="7" t="s">
        <v>36</v>
      </c>
      <c r="X30" s="14" t="s">
        <v>36</v>
      </c>
      <c r="Y30" s="4"/>
    </row>
    <row r="31" spans="1:25" ht="12" customHeight="1" thickBot="1">
      <c r="A31" s="52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80"/>
      <c r="Q31" s="80"/>
      <c r="R31" s="80"/>
      <c r="S31" s="80"/>
      <c r="T31" s="80"/>
      <c r="U31" s="80"/>
      <c r="V31" s="80"/>
      <c r="W31" s="13"/>
      <c r="X31" s="13"/>
      <c r="Y31" s="11"/>
    </row>
    <row r="32" spans="1:25" s="17" customFormat="1" ht="27.75" customHeight="1">
      <c r="A32" s="76" t="s">
        <v>21</v>
      </c>
      <c r="B32" s="84" t="s">
        <v>89</v>
      </c>
      <c r="C32" s="85">
        <v>-1277.4</v>
      </c>
      <c r="D32" s="85" t="s">
        <v>36</v>
      </c>
      <c r="E32" s="85" t="s">
        <v>36</v>
      </c>
      <c r="F32" s="85" t="s">
        <v>36</v>
      </c>
      <c r="G32" s="85" t="s">
        <v>36</v>
      </c>
      <c r="H32" s="85" t="s">
        <v>36</v>
      </c>
      <c r="I32" s="85" t="s">
        <v>36</v>
      </c>
      <c r="J32" s="85"/>
      <c r="K32" s="85" t="s">
        <v>36</v>
      </c>
      <c r="L32" s="85" t="s">
        <v>36</v>
      </c>
      <c r="M32" s="85" t="s">
        <v>36</v>
      </c>
      <c r="N32" s="85">
        <v>4876.2</v>
      </c>
      <c r="O32" s="86" t="s">
        <v>36</v>
      </c>
      <c r="P32" s="86"/>
      <c r="Q32" s="86"/>
      <c r="R32" s="86"/>
      <c r="S32" s="86"/>
      <c r="T32" s="86"/>
      <c r="U32" s="86"/>
      <c r="V32" s="86" t="s">
        <v>36</v>
      </c>
      <c r="W32" s="77" t="s">
        <v>36</v>
      </c>
      <c r="X32" s="44" t="s">
        <v>36</v>
      </c>
      <c r="Y32" s="16"/>
    </row>
    <row r="33" spans="1:25" ht="15" hidden="1">
      <c r="A33" s="1"/>
      <c r="B33" s="81"/>
      <c r="C33" s="82"/>
      <c r="D33" s="82" t="s">
        <v>87</v>
      </c>
      <c r="E33" s="82" t="s">
        <v>87</v>
      </c>
      <c r="F33" s="82" t="s">
        <v>87</v>
      </c>
      <c r="G33" s="82" t="s">
        <v>87</v>
      </c>
      <c r="H33" s="82" t="s">
        <v>87</v>
      </c>
      <c r="I33" s="82" t="s">
        <v>87</v>
      </c>
      <c r="J33" s="82"/>
      <c r="K33" s="82" t="s">
        <v>87</v>
      </c>
      <c r="L33" s="82" t="s">
        <v>87</v>
      </c>
      <c r="M33" s="82" t="s">
        <v>87</v>
      </c>
      <c r="N33" s="82"/>
      <c r="O33" s="83"/>
      <c r="P33" s="83" t="s">
        <v>87</v>
      </c>
      <c r="Q33" s="83" t="s">
        <v>87</v>
      </c>
      <c r="R33" s="83" t="s">
        <v>87</v>
      </c>
      <c r="S33" s="83" t="s">
        <v>87</v>
      </c>
      <c r="T33" s="83" t="s">
        <v>87</v>
      </c>
      <c r="U33" s="83" t="s">
        <v>87</v>
      </c>
      <c r="V33" s="83"/>
      <c r="W33" s="6" t="s">
        <v>87</v>
      </c>
      <c r="X33" s="6" t="s">
        <v>87</v>
      </c>
      <c r="Y33" s="11" t="s">
        <v>81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3937007874015748" right="0" top="0.5905511811023623" bottom="0.3937007874015748" header="0" footer="0"/>
  <pageSetup fitToHeight="0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2019-10-07T06:07:42Z</cp:lastPrinted>
  <dcterms:created xsi:type="dcterms:W3CDTF">2016-04-14T13:49:20Z</dcterms:created>
  <dcterms:modified xsi:type="dcterms:W3CDTF">2019-10-15T06:05:31Z</dcterms:modified>
  <cp:category/>
  <cp:version/>
  <cp:contentType/>
  <cp:contentStatus/>
</cp:coreProperties>
</file>