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1"/>
  </bookViews>
  <sheets>
    <sheet name="Доходы" sheetId="1" r:id="rId1"/>
    <sheet name="Расходы" sheetId="2" r:id="rId2"/>
  </sheets>
  <definedNames>
    <definedName name="_xlnm.Print_Titles" localSheetId="0">'Доходы'!$6:$8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<sst xmlns="http://schemas.openxmlformats.org/spreadsheetml/2006/main" count="943" uniqueCount="195">
  <si>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</si>
  <si>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Налог на доходы физических лиц</t>
  </si>
  <si>
    <t xml:space="preserve">в том числе: </t>
  </si>
  <si>
    <t xml:space="preserve"> 000 1060603313 0000 110</t>
  </si>
  <si>
    <t>бюджеты сельских поселений</t>
  </si>
  <si>
    <t xml:space="preserve"> 000 1010203001 0000 110</t>
  </si>
  <si>
    <t>Расходы бюджета - ИТОГО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</si>
  <si>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</si>
  <si>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000 1110507513 0000 120</t>
  </si>
  <si>
    <t>5</t>
  </si>
  <si>
    <t>бюджеты внутри- городских муниципальных образований городов федерального значения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</si>
  <si>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</si>
  <si>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25</t>
  </si>
  <si>
    <t>Наименование 
показателя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</si>
  <si>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</si>
  <si>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Другие общегосударственные вопросы</t>
  </si>
  <si>
    <t>Код расхода по бюджетной классификации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</si>
  <si>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</si>
  <si>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</si>
  <si>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</si>
  <si>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>Результат исполнения бюджета (дефицит / профицит)</t>
  </si>
  <si>
    <t xml:space="preserve">  СОЦИАЛЬНАЯ ПОЛИТИКА</t>
  </si>
  <si>
    <t xml:space="preserve"> 000 1110904513 0000 120</t>
  </si>
  <si>
    <t xml:space="preserve"> 000 1140000000 0000 000</t>
  </si>
  <si>
    <t>3</t>
  </si>
  <si>
    <t xml:space="preserve"> 000 1110000000 0000 000</t>
  </si>
  <si>
    <t/>
  </si>
  <si>
    <t xml:space="preserve">  ЖИЛИЩНО-КОММУНАЛЬНОЕ ХОЗЯЙСТВО</t>
  </si>
  <si>
    <t>23</t>
  </si>
  <si>
    <t>суммы, подлежащие исключению в рамках консо- лидированного бюджета субъекта Российской Федерации</t>
  </si>
  <si>
    <t xml:space="preserve">  Другие вопросы в области жилищно-коммунального хозяйства</t>
  </si>
  <si>
    <t xml:space="preserve">  НАЛОГИ НА ПРИБЫЛЬ, ДОХОДЫ</t>
  </si>
  <si>
    <t>12</t>
  </si>
  <si>
    <t xml:space="preserve"> 000 1060604313 0000 110</t>
  </si>
  <si>
    <t xml:space="preserve">  Дорожное хозяйство (дорожные фонды)</t>
  </si>
  <si>
    <t>-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</si>
  <si>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</si>
  <si>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ДОХОДЫ ОТ ИСПОЛЬЗОВАНИЯ ИМУЩЕСТВА, НАХОДЯЩЕГОСЯ В ГОСУДАРСТВЕННОЙ И МУНИЦИПАЛЬНОЙ СОБСТВЕННОСТИ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</si>
  <si>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</si>
  <si>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 xml:space="preserve"> 000 2000000000 0000 000</t>
  </si>
  <si>
    <t>24</t>
  </si>
  <si>
    <t xml:space="preserve">бюджеты внутри- городских районов </t>
  </si>
  <si>
    <t>8</t>
  </si>
  <si>
    <t>13</t>
  </si>
  <si>
    <t xml:space="preserve">  Резервные фонды</t>
  </si>
  <si>
    <t xml:space="preserve">  Жилищное хозяйство</t>
  </si>
  <si>
    <t xml:space="preserve">  НАЦИОНАЛЬНАЯ ЭКОНОМИКА</t>
  </si>
  <si>
    <t xml:space="preserve"> 000 1010000000 0000 000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</si>
  <si>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</si>
  <si>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</t>
  </si>
  <si>
    <t>22</t>
  </si>
  <si>
    <t xml:space="preserve"> 000 2190000000 0000 000</t>
  </si>
  <si>
    <t xml:space="preserve">  НАЛОГИ НА ИМУЩЕСТВО</t>
  </si>
  <si>
    <t>Код дохода по бюджетной классификации</t>
  </si>
  <si>
    <t>11</t>
  </si>
  <si>
    <t xml:space="preserve"> 000 1030000000 0000 000</t>
  </si>
  <si>
    <t>9</t>
  </si>
  <si>
    <t xml:space="preserve"> 000 1000000000 0000 000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</si>
  <si>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</si>
  <si>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 Коммунальное хозяйство</t>
  </si>
  <si>
    <t>29</t>
  </si>
  <si>
    <t>бюджеты городских округов с внутри- городским делением</t>
  </si>
  <si>
    <t xml:space="preserve">  Молодежная политика и оздоровление детей</t>
  </si>
  <si>
    <t>18</t>
  </si>
  <si>
    <t xml:space="preserve">  ОБЩЕГОСУДАРСТВЕННЫЕ ВОПРОСЫ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</si>
  <si>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</si>
  <si>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БЕЗВОЗМЕЗДНЫЕ ПОСТУПЛЕНИЯ</t>
  </si>
  <si>
    <t>7</t>
  </si>
  <si>
    <t xml:space="preserve">  Субсидии бюджетам бюджетной системы Российской Федерации (межбюджетные субсидии)</t>
  </si>
  <si>
    <t xml:space="preserve"> 000 1050301001 0000 110</t>
  </si>
  <si>
    <t xml:space="preserve"> 000 1140205313 0000 410</t>
  </si>
  <si>
    <t>бюджет территориаль- ного государ- ственного внебюджетного фонда</t>
  </si>
  <si>
    <t xml:space="preserve">  Благоустройство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</si>
  <si>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</si>
  <si>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16</t>
  </si>
  <si>
    <t>1</t>
  </si>
  <si>
    <t xml:space="preserve">  Дотации бюджетам бюджетной системы Российской Федерации</t>
  </si>
  <si>
    <t xml:space="preserve">  Культура</t>
  </si>
  <si>
    <t>21</t>
  </si>
  <si>
    <t xml:space="preserve"> 000 1110501313 0000 120</t>
  </si>
  <si>
    <t>"#R/D"</t>
  </si>
  <si>
    <t xml:space="preserve"> 000 1010200001 0000 110</t>
  </si>
  <si>
    <t xml:space="preserve">  Дотации бюджетам городских поселений на выравнивание бюджетной обеспеченности</t>
  </si>
  <si>
    <t>10</t>
  </si>
  <si>
    <t>бюджеты муници- 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</si>
  <si>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</si>
  <si>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#Н/Д</t>
  </si>
  <si>
    <t xml:space="preserve">  ДОХОДЫ ОТ ПРОДАЖИ МАТЕРИАЛЬНЫХ И НЕМАТЕРИАЛЬНЫХ АКТИВОВ</t>
  </si>
  <si>
    <t>х</t>
  </si>
  <si>
    <t>28</t>
  </si>
  <si>
    <t xml:space="preserve">  Единый сельскохозяйственный налог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</si>
  <si>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</si>
  <si>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000 2020000000 0000 000</t>
  </si>
  <si>
    <t xml:space="preserve"> 000 1010202001 0000 110</t>
  </si>
  <si>
    <t>бюджет субъекта Российской Федерации</t>
  </si>
  <si>
    <t>6</t>
  </si>
  <si>
    <t xml:space="preserve">  Пенсионное обеспечение</t>
  </si>
  <si>
    <t xml:space="preserve">  КУЛЬТУРА, КИНЕМАТОГРАФИЯ</t>
  </si>
  <si>
    <t xml:space="preserve"> 000 1060000000 0000 000</t>
  </si>
  <si>
    <t>26</t>
  </si>
  <si>
    <t>Доходы бюджета - ИТОГО</t>
  </si>
  <si>
    <t xml:space="preserve">  НАЛОГОВЫЕ И НЕНАЛОГОВЫЕ ДОХОДЫ</t>
  </si>
  <si>
    <t xml:space="preserve">  ОБРАЗОВАНИЕ</t>
  </si>
  <si>
    <t xml:space="preserve">  Физическая культура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</si>
  <si>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</si>
  <si>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15</t>
  </si>
  <si>
    <t xml:space="preserve"> 000 1140601313 0000 430</t>
  </si>
  <si>
    <t xml:space="preserve">  ФИЗИЧЕСКАЯ КУЛЬТУРА И СПОРТ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</si>
  <si>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</si>
  <si>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>20</t>
  </si>
  <si>
    <t xml:space="preserve"> 000 1010201001 0000 110</t>
  </si>
  <si>
    <t xml:space="preserve"> 000 1050000000 0000 000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</si>
  <si>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</si>
  <si>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000 1060103013 0000 110</t>
  </si>
  <si>
    <t>бюджеты городских округов</t>
  </si>
  <si>
    <t>уточненный план, тыс. руб.</t>
  </si>
  <si>
    <t>% исполнения</t>
  </si>
  <si>
    <t>на 1 квартал</t>
  </si>
  <si>
    <t>к уточненному плану 1 квартала 2016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</si>
  <si>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</si>
  <si>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</si>
  <si>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 xml:space="preserve">  Налог на доходы физических лиц с доходов, полученных физическими лицами в соответствии со статьей 228 Налогового кодекса РФ</t>
  </si>
  <si>
    <t xml:space="preserve">  НАЛОГИ НА ТОВАРЫ (РАБОТЫ, УСЛУГИ), РЕАЛИЗУЕМЫЕ НА ТЕРРИТОРИИ РФ</t>
  </si>
  <si>
    <t>СПРАВКА</t>
  </si>
  <si>
    <t>ДОХОДЫ</t>
  </si>
  <si>
    <t>об исполнении бюджета Пучежского городского поселения</t>
  </si>
  <si>
    <t>1101</t>
  </si>
  <si>
    <t>1100</t>
  </si>
  <si>
    <t>1001</t>
  </si>
  <si>
    <t>0801</t>
  </si>
  <si>
    <t>0800</t>
  </si>
  <si>
    <t>0707</t>
  </si>
  <si>
    <t>0700</t>
  </si>
  <si>
    <t>0505</t>
  </si>
  <si>
    <t>0503</t>
  </si>
  <si>
    <t>0502</t>
  </si>
  <si>
    <t>0501</t>
  </si>
  <si>
    <t>0500</t>
  </si>
  <si>
    <t>0409</t>
  </si>
  <si>
    <t>0400</t>
  </si>
  <si>
    <t>0113</t>
  </si>
  <si>
    <t>0111</t>
  </si>
  <si>
    <t>0100</t>
  </si>
  <si>
    <t>1000</t>
  </si>
  <si>
    <t>РАСХОДЫ</t>
  </si>
  <si>
    <t xml:space="preserve">  БЕЗВОЗМЕЗДНЫЕ ПОСТУПЛЕНИЯ ОТ ДРУГИХ БЮДЖЕТОВ БЮДЖЕТНОЙ СИСТЕМЫ РФ</t>
  </si>
  <si>
    <t>ПРОЧИЕ НЕНАЛОГОВЫЕ ДОХОДЫ</t>
  </si>
  <si>
    <t>Прочие неналоговые доходы бюджетов городских поселений</t>
  </si>
  <si>
    <t xml:space="preserve"> 000 1170000000 0000 000</t>
  </si>
  <si>
    <t xml:space="preserve"> 000 1170505013 0000 180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</si>
  <si>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</si>
  <si>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поселений на поддержку государственных программ субъектов РФ  и муниципальных программ формирования современной городской среды</t>
  </si>
  <si>
    <t>Прочие субсидии бюджетам городских поселений</t>
  </si>
  <si>
    <t>Субвенции бюджетам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</si>
  <si>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</si>
  <si>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0200</t>
  </si>
  <si>
    <t>0203</t>
  </si>
  <si>
    <t>НАЦИОНАЛЬНАЯ ОБОРОНА</t>
  </si>
  <si>
    <t>Мобилизационная и вневойсковая подготовка</t>
  </si>
  <si>
    <t>0412</t>
  </si>
  <si>
    <t>1003</t>
  </si>
  <si>
    <t>1004</t>
  </si>
  <si>
    <t>Социальное обеспечение населения</t>
  </si>
  <si>
    <t>Охрана семьи и детства</t>
  </si>
  <si>
    <t>Другие вопросы в области национальной экономики</t>
  </si>
  <si>
    <t>Субвенции бюджетам городских поселений на предоставление жилых помещений детям-сиротам и детям, оставшимся без попечения родителей</t>
  </si>
  <si>
    <t xml:space="preserve"> 000 2020100000 0000 150</t>
  </si>
  <si>
    <t xml:space="preserve"> 000 2020100113 0000 150</t>
  </si>
  <si>
    <t xml:space="preserve"> 000 2023000000 0000 150</t>
  </si>
  <si>
    <t xml:space="preserve"> 000 2023508213 0000 150</t>
  </si>
  <si>
    <t xml:space="preserve"> 000 2023511813 0000 150</t>
  </si>
  <si>
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РФ</t>
  </si>
  <si>
    <t xml:space="preserve"> 000 2023512013 0000 150</t>
  </si>
  <si>
    <t xml:space="preserve">  Судебная система</t>
  </si>
  <si>
    <t>0105</t>
  </si>
  <si>
    <t xml:space="preserve"> 000 1030223101 0000 110</t>
  </si>
  <si>
    <t xml:space="preserve"> 000 1030224101 0000 110</t>
  </si>
  <si>
    <t xml:space="preserve"> 000 1030225101 0000 110</t>
  </si>
  <si>
    <t xml:space="preserve"> 000 2022021613 0000 150</t>
  </si>
  <si>
    <t>за 1 полугодие 2020 года</t>
  </si>
  <si>
    <t>на 2020 год</t>
  </si>
  <si>
    <t>Исполнено на 01.07.2020 тыс.руб.</t>
  </si>
  <si>
    <t>к уточненному плану 2020 года</t>
  </si>
  <si>
    <t xml:space="preserve"> 000 2022555513 0000 150</t>
  </si>
  <si>
    <t xml:space="preserve"> 000 2196001013 0000 150</t>
  </si>
  <si>
    <t xml:space="preserve">  Обеспечение проведения выборов и референдумов</t>
  </si>
  <si>
    <t>0107</t>
  </si>
  <si>
    <t>Прочие безвозмездные направления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</si>
  <si>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</si>
  <si>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000 2020200000 0000 150</t>
  </si>
  <si>
    <t xml:space="preserve"> 000 2070500000 0000 150</t>
  </si>
  <si>
    <t xml:space="preserve"> 000 2070502013 0000 150</t>
  </si>
  <si>
    <t xml:space="preserve"> 000 2022999913 0000 150</t>
  </si>
  <si>
    <t>% исполнения к плану 2020 года</t>
  </si>
  <si>
    <t>утверждено распоряжением администрации Пучежского муниципального района от 15.07.2020 № 113-р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</si>
</sst>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Times New Roman"/>
      <family val="0"/>
    </font>
    <font>
      <b/>
      <i/>
      <sz val="8"/>
      <name val="Arial"/>
      <family val="0"/>
    </font>
    <font>
      <b/>
      <sz val="11"/>
      <name val="Arial"/>
      <family val="0"/>
    </font>
    <font>
      <sz val="11"/>
      <name val="Calibri"/>
      <family val="2"/>
    </font>
    <font>
      <b/>
      <sz val="12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 horizontal="left"/>
      <protection/>
    </xf>
    <xf numFmtId="4" fontId="3" fillId="0" borderId="1">
      <alignment horizontal="right"/>
      <protection/>
    </xf>
    <xf numFmtId="4" fontId="3" fillId="0" borderId="2">
      <alignment horizontal="right"/>
      <protection/>
    </xf>
    <xf numFmtId="49" fontId="3" fillId="0" borderId="0">
      <alignment horizontal="right"/>
      <protection/>
    </xf>
    <xf numFmtId="0" fontId="3" fillId="0" borderId="3">
      <alignment horizontal="left" wrapText="1"/>
      <protection/>
    </xf>
    <xf numFmtId="0" fontId="3" fillId="0" borderId="4">
      <alignment horizontal="left" wrapText="1" indent="1"/>
      <protection/>
    </xf>
    <xf numFmtId="0" fontId="4" fillId="0" borderId="5">
      <alignment horizontal="left" wrapText="1"/>
      <protection/>
    </xf>
    <xf numFmtId="0" fontId="3" fillId="20" borderId="0">
      <alignment/>
      <protection/>
    </xf>
    <xf numFmtId="0" fontId="3" fillId="0" borderId="6">
      <alignment/>
      <protection/>
    </xf>
    <xf numFmtId="0" fontId="3" fillId="0" borderId="0">
      <alignment horizontal="center"/>
      <protection/>
    </xf>
    <xf numFmtId="0" fontId="2" fillId="0" borderId="6">
      <alignment/>
      <protection/>
    </xf>
    <xf numFmtId="4" fontId="3" fillId="0" borderId="7">
      <alignment horizontal="right"/>
      <protection/>
    </xf>
    <xf numFmtId="49" fontId="3" fillId="0" borderId="5">
      <alignment horizontal="center"/>
      <protection/>
    </xf>
    <xf numFmtId="4" fontId="3" fillId="0" borderId="8">
      <alignment horizontal="right"/>
      <protection/>
    </xf>
    <xf numFmtId="0" fontId="4" fillId="0" borderId="0">
      <alignment horizontal="center"/>
      <protection/>
    </xf>
    <xf numFmtId="0" fontId="4" fillId="0" borderId="6">
      <alignment/>
      <protection/>
    </xf>
    <xf numFmtId="0" fontId="3" fillId="0" borderId="9">
      <alignment horizontal="left" wrapText="1"/>
      <protection/>
    </xf>
    <xf numFmtId="0" fontId="3" fillId="0" borderId="10">
      <alignment horizontal="left" wrapText="1" indent="1"/>
      <protection/>
    </xf>
    <xf numFmtId="0" fontId="3" fillId="0" borderId="9">
      <alignment horizontal="left" wrapText="1" indent="2"/>
      <protection/>
    </xf>
    <xf numFmtId="0" fontId="3" fillId="0" borderId="3">
      <alignment horizontal="left" wrapText="1" indent="2"/>
      <protection/>
    </xf>
    <xf numFmtId="0" fontId="3" fillId="0" borderId="0">
      <alignment horizontal="center" wrapText="1"/>
      <protection/>
    </xf>
    <xf numFmtId="49" fontId="3" fillId="0" borderId="6">
      <alignment horizontal="left"/>
      <protection/>
    </xf>
    <xf numFmtId="49" fontId="3" fillId="0" borderId="11">
      <alignment horizontal="center" wrapText="1"/>
      <protection/>
    </xf>
    <xf numFmtId="49" fontId="3" fillId="0" borderId="11">
      <alignment horizontal="left" wrapText="1"/>
      <protection/>
    </xf>
    <xf numFmtId="49" fontId="3" fillId="0" borderId="11">
      <alignment horizontal="center" shrinkToFit="1"/>
      <protection/>
    </xf>
    <xf numFmtId="49" fontId="3" fillId="0" borderId="1">
      <alignment horizontal="center" shrinkToFit="1"/>
      <protection/>
    </xf>
    <xf numFmtId="0" fontId="3" fillId="0" borderId="4">
      <alignment horizontal="left" wrapText="1"/>
      <protection/>
    </xf>
    <xf numFmtId="0" fontId="3" fillId="0" borderId="3">
      <alignment horizontal="left" wrapText="1" indent="1"/>
      <protection/>
    </xf>
    <xf numFmtId="0" fontId="3" fillId="0" borderId="4">
      <alignment horizontal="left" wrapText="1" indent="2"/>
      <protection/>
    </xf>
    <xf numFmtId="0" fontId="2" fillId="0" borderId="12">
      <alignment/>
      <protection/>
    </xf>
    <xf numFmtId="0" fontId="2" fillId="0" borderId="13">
      <alignment/>
      <protection/>
    </xf>
    <xf numFmtId="49" fontId="3" fillId="0" borderId="7">
      <alignment horizontal="center"/>
      <protection/>
    </xf>
    <xf numFmtId="0" fontId="4" fillId="0" borderId="14">
      <alignment horizontal="center" vertical="center" textRotation="90" wrapText="1"/>
      <protection/>
    </xf>
    <xf numFmtId="0" fontId="4" fillId="0" borderId="13">
      <alignment horizontal="center" vertical="center" textRotation="90" wrapText="1"/>
      <protection/>
    </xf>
    <xf numFmtId="0" fontId="3" fillId="0" borderId="0">
      <alignment vertical="center"/>
      <protection/>
    </xf>
    <xf numFmtId="0" fontId="4" fillId="0" borderId="0">
      <alignment horizontal="center" vertical="center" textRotation="90" wrapText="1"/>
      <protection/>
    </xf>
    <xf numFmtId="0" fontId="4" fillId="0" borderId="15">
      <alignment horizontal="center" vertical="center" textRotation="90" wrapText="1"/>
      <protection/>
    </xf>
    <xf numFmtId="0" fontId="4" fillId="0" borderId="0">
      <alignment horizontal="center" vertical="center" textRotation="90"/>
      <protection/>
    </xf>
    <xf numFmtId="0" fontId="4" fillId="0" borderId="15">
      <alignment horizontal="center" vertical="center" textRotation="90"/>
      <protection/>
    </xf>
    <xf numFmtId="0" fontId="4" fillId="0" borderId="16">
      <alignment horizontal="center" vertical="center" textRotation="90"/>
      <protection/>
    </xf>
    <xf numFmtId="0" fontId="5" fillId="0" borderId="6">
      <alignment wrapText="1"/>
      <protection/>
    </xf>
    <xf numFmtId="0" fontId="5" fillId="0" borderId="16">
      <alignment wrapText="1"/>
      <protection/>
    </xf>
    <xf numFmtId="0" fontId="5" fillId="0" borderId="13">
      <alignment wrapText="1"/>
      <protection/>
    </xf>
    <xf numFmtId="0" fontId="3" fillId="0" borderId="16">
      <alignment horizontal="center" vertical="top" wrapText="1"/>
      <protection/>
    </xf>
    <xf numFmtId="0" fontId="4" fillId="0" borderId="17">
      <alignment/>
      <protection/>
    </xf>
    <xf numFmtId="49" fontId="6" fillId="0" borderId="18">
      <alignment horizontal="left" vertical="center" wrapText="1"/>
      <protection/>
    </xf>
    <xf numFmtId="49" fontId="3" fillId="0" borderId="4">
      <alignment horizontal="left" vertical="center" wrapText="1" indent="2"/>
      <protection/>
    </xf>
    <xf numFmtId="49" fontId="3" fillId="0" borderId="3">
      <alignment horizontal="left" vertical="center" wrapText="1" indent="3"/>
      <protection/>
    </xf>
    <xf numFmtId="49" fontId="3" fillId="0" borderId="18">
      <alignment horizontal="left" vertical="center" wrapText="1" indent="3"/>
      <protection/>
    </xf>
    <xf numFmtId="49" fontId="3" fillId="0" borderId="19">
      <alignment horizontal="left" vertical="center" wrapText="1" indent="3"/>
      <protection/>
    </xf>
    <xf numFmtId="0" fontId="6" fillId="0" borderId="17">
      <alignment horizontal="left" vertical="center" wrapText="1"/>
      <protection/>
    </xf>
    <xf numFmtId="49" fontId="3" fillId="0" borderId="13">
      <alignment horizontal="left" vertical="center" wrapText="1" indent="3"/>
      <protection/>
    </xf>
    <xf numFmtId="49" fontId="3" fillId="0" borderId="0">
      <alignment horizontal="left" vertical="center" wrapText="1" indent="3"/>
      <protection/>
    </xf>
    <xf numFmtId="49" fontId="3" fillId="0" borderId="6">
      <alignment horizontal="left" vertical="center" wrapText="1" indent="3"/>
      <protection/>
    </xf>
    <xf numFmtId="49" fontId="6" fillId="0" borderId="17">
      <alignment horizontal="left" vertical="center" wrapText="1"/>
      <protection/>
    </xf>
    <xf numFmtId="0" fontId="3" fillId="0" borderId="18">
      <alignment horizontal="left" vertical="center" wrapText="1"/>
      <protection/>
    </xf>
    <xf numFmtId="0" fontId="3" fillId="0" borderId="19">
      <alignment horizontal="left" vertical="center" wrapText="1"/>
      <protection/>
    </xf>
    <xf numFmtId="49" fontId="6" fillId="0" borderId="20">
      <alignment horizontal="left" vertical="center" wrapText="1"/>
      <protection/>
    </xf>
    <xf numFmtId="49" fontId="3" fillId="0" borderId="21">
      <alignment horizontal="left" vertical="center" wrapText="1"/>
      <protection/>
    </xf>
    <xf numFmtId="49" fontId="3" fillId="0" borderId="22">
      <alignment horizontal="left" vertical="center" wrapText="1"/>
      <protection/>
    </xf>
    <xf numFmtId="49" fontId="4" fillId="0" borderId="23">
      <alignment horizontal="center"/>
      <protection/>
    </xf>
    <xf numFmtId="49" fontId="4" fillId="0" borderId="24">
      <alignment horizontal="center" vertical="center" wrapText="1"/>
      <protection/>
    </xf>
    <xf numFmtId="49" fontId="3" fillId="0" borderId="25">
      <alignment horizontal="center" vertical="center" wrapText="1"/>
      <protection/>
    </xf>
    <xf numFmtId="49" fontId="3" fillId="0" borderId="11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13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6">
      <alignment horizontal="center" vertical="center" wrapText="1"/>
      <protection/>
    </xf>
    <xf numFmtId="49" fontId="4" fillId="0" borderId="23">
      <alignment horizontal="center" vertical="center" wrapText="1"/>
      <protection/>
    </xf>
    <xf numFmtId="49" fontId="3" fillId="0" borderId="26">
      <alignment horizontal="center" vertical="center" wrapText="1"/>
      <protection/>
    </xf>
    <xf numFmtId="0" fontId="2" fillId="0" borderId="27">
      <alignment/>
      <protection/>
    </xf>
    <xf numFmtId="0" fontId="3" fillId="0" borderId="23">
      <alignment horizontal="center" vertical="center"/>
      <protection/>
    </xf>
    <xf numFmtId="0" fontId="3" fillId="0" borderId="25">
      <alignment horizontal="center" vertical="center"/>
      <protection/>
    </xf>
    <xf numFmtId="0" fontId="3" fillId="0" borderId="11">
      <alignment horizontal="center" vertical="center"/>
      <protection/>
    </xf>
    <xf numFmtId="0" fontId="3" fillId="0" borderId="24">
      <alignment horizontal="center" vertical="center"/>
      <protection/>
    </xf>
    <xf numFmtId="49" fontId="3" fillId="0" borderId="2">
      <alignment horizontal="center" vertical="center"/>
      <protection/>
    </xf>
    <xf numFmtId="49" fontId="3" fillId="0" borderId="28">
      <alignment horizontal="center" vertical="center"/>
      <protection/>
    </xf>
    <xf numFmtId="49" fontId="3" fillId="0" borderId="1">
      <alignment horizontal="center" vertical="center"/>
      <protection/>
    </xf>
    <xf numFmtId="49" fontId="3" fillId="0" borderId="16">
      <alignment horizontal="center" vertical="center"/>
      <protection/>
    </xf>
    <xf numFmtId="49" fontId="3" fillId="0" borderId="6">
      <alignment horizontal="center"/>
      <protection/>
    </xf>
    <xf numFmtId="0" fontId="3" fillId="0" borderId="13">
      <alignment horizontal="center"/>
      <protection/>
    </xf>
    <xf numFmtId="0" fontId="3" fillId="0" borderId="0">
      <alignment horizontal="center"/>
      <protection/>
    </xf>
    <xf numFmtId="49" fontId="3" fillId="0" borderId="6">
      <alignment/>
      <protection/>
    </xf>
    <xf numFmtId="0" fontId="3" fillId="0" borderId="16">
      <alignment horizontal="center" vertical="top"/>
      <protection/>
    </xf>
    <xf numFmtId="49" fontId="3" fillId="0" borderId="16">
      <alignment horizontal="center" vertical="top" wrapText="1"/>
      <protection/>
    </xf>
    <xf numFmtId="0" fontId="3" fillId="0" borderId="28">
      <alignment/>
      <protection/>
    </xf>
    <xf numFmtId="4" fontId="3" fillId="0" borderId="13">
      <alignment horizontal="right"/>
      <protection/>
    </xf>
    <xf numFmtId="4" fontId="3" fillId="0" borderId="0">
      <alignment horizontal="right" shrinkToFit="1"/>
      <protection/>
    </xf>
    <xf numFmtId="4" fontId="3" fillId="0" borderId="6">
      <alignment horizontal="right"/>
      <protection/>
    </xf>
    <xf numFmtId="4" fontId="3" fillId="0" borderId="29">
      <alignment horizontal="right"/>
      <protection/>
    </xf>
    <xf numFmtId="0" fontId="3" fillId="0" borderId="13">
      <alignment/>
      <protection/>
    </xf>
    <xf numFmtId="0" fontId="3" fillId="0" borderId="16">
      <alignment horizontal="center" vertical="top" wrapText="1"/>
      <protection/>
    </xf>
    <xf numFmtId="0" fontId="3" fillId="0" borderId="6">
      <alignment horizontal="center"/>
      <protection/>
    </xf>
    <xf numFmtId="49" fontId="3" fillId="0" borderId="13">
      <alignment horizontal="center"/>
      <protection/>
    </xf>
    <xf numFmtId="49" fontId="3" fillId="0" borderId="0">
      <alignment horizontal="left"/>
      <protection/>
    </xf>
    <xf numFmtId="4" fontId="3" fillId="0" borderId="28">
      <alignment horizontal="right"/>
      <protection/>
    </xf>
    <xf numFmtId="0" fontId="3" fillId="0" borderId="16">
      <alignment horizontal="center" vertical="top"/>
      <protection/>
    </xf>
    <xf numFmtId="4" fontId="3" fillId="0" borderId="30">
      <alignment horizontal="right"/>
      <protection/>
    </xf>
    <xf numFmtId="0" fontId="3" fillId="0" borderId="30">
      <alignment/>
      <protection/>
    </xf>
    <xf numFmtId="4" fontId="3" fillId="0" borderId="31">
      <alignment horizontal="right"/>
      <protection/>
    </xf>
    <xf numFmtId="0" fontId="2" fillId="21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21" borderId="6">
      <alignment/>
      <protection/>
    </xf>
    <xf numFmtId="49" fontId="3" fillId="0" borderId="16">
      <alignment horizontal="center" vertical="center" wrapText="1"/>
      <protection/>
    </xf>
    <xf numFmtId="49" fontId="3" fillId="0" borderId="16">
      <alignment horizontal="center" vertical="center" wrapText="1"/>
      <protection/>
    </xf>
    <xf numFmtId="0" fontId="2" fillId="21" borderId="32">
      <alignment/>
      <protection/>
    </xf>
    <xf numFmtId="0" fontId="3" fillId="0" borderId="33">
      <alignment horizontal="left" wrapText="1"/>
      <protection/>
    </xf>
    <xf numFmtId="0" fontId="3" fillId="0" borderId="9">
      <alignment horizontal="left" wrapText="1" indent="1"/>
      <protection/>
    </xf>
    <xf numFmtId="0" fontId="3" fillId="0" borderId="17">
      <alignment horizontal="left" wrapText="1" indent="2"/>
      <protection/>
    </xf>
    <xf numFmtId="0" fontId="2" fillId="21" borderId="34">
      <alignment/>
      <protection/>
    </xf>
    <xf numFmtId="0" fontId="9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3" fillId="0" borderId="6">
      <alignment wrapText="1"/>
      <protection/>
    </xf>
    <xf numFmtId="0" fontId="3" fillId="0" borderId="32">
      <alignment wrapText="1"/>
      <protection/>
    </xf>
    <xf numFmtId="0" fontId="3" fillId="0" borderId="13">
      <alignment horizontal="left"/>
      <protection/>
    </xf>
    <xf numFmtId="0" fontId="2" fillId="21" borderId="35">
      <alignment/>
      <protection/>
    </xf>
    <xf numFmtId="49" fontId="3" fillId="0" borderId="23">
      <alignment horizontal="center" wrapText="1"/>
      <protection/>
    </xf>
    <xf numFmtId="49" fontId="3" fillId="0" borderId="25">
      <alignment horizontal="center" wrapText="1"/>
      <protection/>
    </xf>
    <xf numFmtId="49" fontId="3" fillId="0" borderId="24">
      <alignment horizontal="center"/>
      <protection/>
    </xf>
    <xf numFmtId="0" fontId="2" fillId="21" borderId="13">
      <alignment/>
      <protection/>
    </xf>
    <xf numFmtId="0" fontId="2" fillId="21" borderId="36">
      <alignment/>
      <protection/>
    </xf>
    <xf numFmtId="0" fontId="3" fillId="0" borderId="27">
      <alignment/>
      <protection/>
    </xf>
    <xf numFmtId="0" fontId="3" fillId="0" borderId="0">
      <alignment horizontal="left"/>
      <protection/>
    </xf>
    <xf numFmtId="49" fontId="3" fillId="0" borderId="13">
      <alignment/>
      <protection/>
    </xf>
    <xf numFmtId="49" fontId="3" fillId="0" borderId="0">
      <alignment/>
      <protection/>
    </xf>
    <xf numFmtId="49" fontId="3" fillId="0" borderId="2">
      <alignment horizontal="center"/>
      <protection/>
    </xf>
    <xf numFmtId="49" fontId="3" fillId="0" borderId="28">
      <alignment horizontal="center"/>
      <protection/>
    </xf>
    <xf numFmtId="49" fontId="3" fillId="0" borderId="16">
      <alignment horizontal="center"/>
      <protection/>
    </xf>
    <xf numFmtId="49" fontId="3" fillId="0" borderId="16">
      <alignment horizontal="center" vertical="center" wrapText="1"/>
      <protection/>
    </xf>
    <xf numFmtId="49" fontId="3" fillId="0" borderId="29">
      <alignment horizontal="center" vertical="center" wrapText="1"/>
      <protection/>
    </xf>
    <xf numFmtId="0" fontId="2" fillId="21" borderId="37">
      <alignment/>
      <protection/>
    </xf>
    <xf numFmtId="4" fontId="3" fillId="0" borderId="16">
      <alignment horizontal="right"/>
      <protection/>
    </xf>
    <xf numFmtId="0" fontId="3" fillId="20" borderId="27">
      <alignment/>
      <protection/>
    </xf>
    <xf numFmtId="0" fontId="9" fillId="0" borderId="0">
      <alignment horizontal="center" wrapText="1"/>
      <protection/>
    </xf>
    <xf numFmtId="0" fontId="11" fillId="0" borderId="15">
      <alignment/>
      <protection/>
    </xf>
    <xf numFmtId="49" fontId="12" fillId="0" borderId="38">
      <alignment horizontal="right"/>
      <protection/>
    </xf>
    <xf numFmtId="0" fontId="3" fillId="0" borderId="38">
      <alignment horizontal="right"/>
      <protection/>
    </xf>
    <xf numFmtId="0" fontId="11" fillId="0" borderId="6">
      <alignment/>
      <protection/>
    </xf>
    <xf numFmtId="0" fontId="3" fillId="0" borderId="29">
      <alignment horizontal="center"/>
      <protection/>
    </xf>
    <xf numFmtId="49" fontId="2" fillId="0" borderId="39">
      <alignment horizontal="center"/>
      <protection/>
    </xf>
    <xf numFmtId="14" fontId="3" fillId="0" borderId="40">
      <alignment horizontal="center"/>
      <protection/>
    </xf>
    <xf numFmtId="0" fontId="3" fillId="0" borderId="41">
      <alignment horizontal="center"/>
      <protection/>
    </xf>
    <xf numFmtId="49" fontId="3" fillId="0" borderId="42">
      <alignment horizontal="center"/>
      <protection/>
    </xf>
    <xf numFmtId="49" fontId="3" fillId="0" borderId="40">
      <alignment horizontal="center"/>
      <protection/>
    </xf>
    <xf numFmtId="0" fontId="3" fillId="0" borderId="40">
      <alignment horizontal="center"/>
      <protection/>
    </xf>
    <xf numFmtId="49" fontId="3" fillId="0" borderId="43">
      <alignment horizontal="center"/>
      <protection/>
    </xf>
    <xf numFmtId="0" fontId="8" fillId="0" borderId="27">
      <alignment/>
      <protection/>
    </xf>
    <xf numFmtId="0" fontId="11" fillId="0" borderId="0">
      <alignment/>
      <protection/>
    </xf>
    <xf numFmtId="0" fontId="2" fillId="0" borderId="44">
      <alignment/>
      <protection/>
    </xf>
    <xf numFmtId="0" fontId="2" fillId="0" borderId="45">
      <alignment/>
      <protection/>
    </xf>
    <xf numFmtId="0" fontId="3" fillId="0" borderId="5">
      <alignment horizontal="left" wrapText="1"/>
      <protection/>
    </xf>
    <xf numFmtId="49" fontId="3" fillId="0" borderId="30">
      <alignment horizontal="center"/>
      <protection/>
    </xf>
    <xf numFmtId="0" fontId="9" fillId="0" borderId="0">
      <alignment horizontal="left" wrapText="1"/>
      <protection/>
    </xf>
    <xf numFmtId="49" fontId="2" fillId="0" borderId="0">
      <alignment/>
      <protection/>
    </xf>
    <xf numFmtId="0" fontId="3" fillId="0" borderId="0">
      <alignment horizontal="right"/>
      <protection/>
    </xf>
    <xf numFmtId="49" fontId="3" fillId="0" borderId="0">
      <alignment horizontal="right"/>
      <protection/>
    </xf>
    <xf numFmtId="4" fontId="3" fillId="0" borderId="5">
      <alignment horizontal="right"/>
      <protection/>
    </xf>
    <xf numFmtId="0" fontId="3" fillId="0" borderId="0">
      <alignment horizontal="left" wrapText="1"/>
      <protection/>
    </xf>
    <xf numFmtId="0" fontId="3" fillId="0" borderId="6">
      <alignment horizontal="left"/>
      <protection/>
    </xf>
    <xf numFmtId="0" fontId="3" fillId="0" borderId="10">
      <alignment horizontal="left" wrapText="1"/>
      <protection/>
    </xf>
    <xf numFmtId="0" fontId="3" fillId="0" borderId="32">
      <alignment/>
      <protection/>
    </xf>
    <xf numFmtId="0" fontId="4" fillId="0" borderId="46">
      <alignment horizontal="left" wrapText="1"/>
      <protection/>
    </xf>
    <xf numFmtId="0" fontId="3" fillId="0" borderId="7">
      <alignment horizontal="left" wrapText="1" indent="2"/>
      <protection/>
    </xf>
    <xf numFmtId="49" fontId="3" fillId="0" borderId="0">
      <alignment horizontal="center" wrapText="1"/>
      <protection/>
    </xf>
    <xf numFmtId="49" fontId="3" fillId="0" borderId="24">
      <alignment horizontal="center" wrapText="1"/>
      <protection/>
    </xf>
    <xf numFmtId="0" fontId="3" fillId="0" borderId="47">
      <alignment/>
      <protection/>
    </xf>
    <xf numFmtId="0" fontId="3" fillId="0" borderId="48">
      <alignment horizontal="center" wrapText="1"/>
      <protection/>
    </xf>
    <xf numFmtId="0" fontId="2" fillId="21" borderId="27">
      <alignment/>
      <protection/>
    </xf>
    <xf numFmtId="49" fontId="3" fillId="0" borderId="11">
      <alignment horizontal="center"/>
      <protection/>
    </xf>
    <xf numFmtId="49" fontId="3" fillId="0" borderId="0">
      <alignment horizontal="center"/>
      <protection/>
    </xf>
    <xf numFmtId="49" fontId="3" fillId="0" borderId="1">
      <alignment horizontal="center" wrapText="1"/>
      <protection/>
    </xf>
    <xf numFmtId="49" fontId="3" fillId="0" borderId="49">
      <alignment horizontal="center" wrapText="1"/>
      <protection/>
    </xf>
    <xf numFmtId="49" fontId="3" fillId="0" borderId="1">
      <alignment horizontal="center"/>
      <protection/>
    </xf>
    <xf numFmtId="49" fontId="3" fillId="0" borderId="6">
      <alignment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50" applyNumberFormat="0" applyAlignment="0" applyProtection="0"/>
    <xf numFmtId="0" fontId="39" fillId="29" borderId="51" applyNumberFormat="0" applyAlignment="0" applyProtection="0"/>
    <xf numFmtId="0" fontId="40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2" applyNumberFormat="0" applyFill="0" applyAlignment="0" applyProtection="0"/>
    <xf numFmtId="0" fontId="42" fillId="0" borderId="53" applyNumberFormat="0" applyFill="0" applyAlignment="0" applyProtection="0"/>
    <xf numFmtId="0" fontId="43" fillId="0" borderId="5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5" applyNumberFormat="0" applyFill="0" applyAlignment="0" applyProtection="0"/>
    <xf numFmtId="0" fontId="45" fillId="30" borderId="56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0" fillId="0" borderId="58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3" fillId="0" borderId="0" xfId="141" applyNumberFormat="1" applyProtection="1">
      <alignment/>
      <protection/>
    </xf>
    <xf numFmtId="49" fontId="3" fillId="0" borderId="29" xfId="171" applyNumberFormat="1" applyProtection="1">
      <alignment horizontal="center" vertical="center" wrapText="1"/>
      <protection/>
    </xf>
    <xf numFmtId="49" fontId="3" fillId="0" borderId="16" xfId="146" applyNumberFormat="1" applyProtection="1">
      <alignment horizontal="center" vertical="center" wrapText="1"/>
      <protection/>
    </xf>
    <xf numFmtId="0" fontId="2" fillId="0" borderId="45" xfId="191" applyNumberFormat="1" applyProtection="1">
      <alignment/>
      <protection/>
    </xf>
    <xf numFmtId="0" fontId="2" fillId="0" borderId="44" xfId="190" applyNumberFormat="1" applyProtection="1">
      <alignment/>
      <protection/>
    </xf>
    <xf numFmtId="0" fontId="3" fillId="20" borderId="27" xfId="174" applyNumberFormat="1" applyProtection="1">
      <alignment/>
      <protection/>
    </xf>
    <xf numFmtId="4" fontId="3" fillId="0" borderId="1" xfId="38" applyNumberFormat="1" applyProtection="1">
      <alignment horizontal="right"/>
      <protection/>
    </xf>
    <xf numFmtId="0" fontId="2" fillId="0" borderId="6" xfId="47" applyNumberFormat="1" applyProtection="1">
      <alignment/>
      <protection/>
    </xf>
    <xf numFmtId="49" fontId="3" fillId="0" borderId="5" xfId="49" applyNumberForma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" fillId="0" borderId="0" xfId="143" applyNumberFormat="1" applyProtection="1">
      <alignment/>
      <protection/>
    </xf>
    <xf numFmtId="49" fontId="3" fillId="0" borderId="16" xfId="169" applyNumberFormat="1" applyProtection="1">
      <alignment horizontal="center"/>
      <protection/>
    </xf>
    <xf numFmtId="0" fontId="3" fillId="0" borderId="27" xfId="163" applyNumberFormat="1" applyProtection="1">
      <alignment/>
      <protection/>
    </xf>
    <xf numFmtId="0" fontId="3" fillId="0" borderId="47" xfId="207" applyNumberFormat="1" applyProtection="1">
      <alignment/>
      <protection/>
    </xf>
    <xf numFmtId="4" fontId="3" fillId="0" borderId="7" xfId="48" applyNumberFormat="1" applyProtection="1">
      <alignment horizontal="right"/>
      <protection/>
    </xf>
    <xf numFmtId="49" fontId="3" fillId="0" borderId="16" xfId="170" applyNumberFormat="1">
      <alignment horizontal="center" vertical="center" wrapText="1"/>
      <protection/>
    </xf>
    <xf numFmtId="0" fontId="11" fillId="0" borderId="45" xfId="191" applyNumberFormat="1" applyFont="1" applyProtection="1">
      <alignment/>
      <protection/>
    </xf>
    <xf numFmtId="0" fontId="44" fillId="0" borderId="0" xfId="0" applyFont="1" applyAlignment="1" applyProtection="1">
      <alignment/>
      <protection locked="0"/>
    </xf>
    <xf numFmtId="49" fontId="3" fillId="0" borderId="16" xfId="146" applyNumberFormat="1" applyFont="1" applyProtection="1">
      <alignment horizontal="center" vertical="center" wrapText="1"/>
      <protection/>
    </xf>
    <xf numFmtId="49" fontId="3" fillId="0" borderId="29" xfId="171" applyNumberFormat="1" applyFont="1" applyProtection="1">
      <alignment horizontal="center" vertical="center" wrapText="1"/>
      <protection/>
    </xf>
    <xf numFmtId="0" fontId="53" fillId="0" borderId="0" xfId="0" applyFont="1" applyAlignment="1" applyProtection="1">
      <alignment/>
      <protection locked="0"/>
    </xf>
    <xf numFmtId="4" fontId="12" fillId="0" borderId="16" xfId="173" applyNumberFormat="1" applyFont="1" applyProtection="1">
      <alignment horizontal="right"/>
      <protection/>
    </xf>
    <xf numFmtId="4" fontId="12" fillId="0" borderId="5" xfId="198" applyNumberFormat="1" applyFont="1" applyProtection="1">
      <alignment horizontal="right"/>
      <protection/>
    </xf>
    <xf numFmtId="0" fontId="12" fillId="0" borderId="45" xfId="191" applyNumberFormat="1" applyFont="1" applyProtection="1">
      <alignment/>
      <protection/>
    </xf>
    <xf numFmtId="0" fontId="54" fillId="0" borderId="0" xfId="0" applyFont="1" applyAlignment="1" applyProtection="1">
      <alignment/>
      <protection locked="0"/>
    </xf>
    <xf numFmtId="0" fontId="3" fillId="0" borderId="44" xfId="190" applyNumberFormat="1" applyFont="1" applyProtection="1">
      <alignment/>
      <protection/>
    </xf>
    <xf numFmtId="4" fontId="13" fillId="0" borderId="16" xfId="173" applyNumberFormat="1" applyFont="1" applyProtection="1">
      <alignment horizontal="right"/>
      <protection/>
    </xf>
    <xf numFmtId="4" fontId="13" fillId="0" borderId="5" xfId="198" applyNumberFormat="1" applyFont="1" applyProtection="1">
      <alignment horizontal="right"/>
      <protection/>
    </xf>
    <xf numFmtId="0" fontId="13" fillId="0" borderId="45" xfId="191" applyNumberFormat="1" applyFont="1" applyProtection="1">
      <alignment/>
      <protection/>
    </xf>
    <xf numFmtId="0" fontId="55" fillId="0" borderId="0" xfId="0" applyFont="1" applyAlignment="1" applyProtection="1">
      <alignment/>
      <protection locked="0"/>
    </xf>
    <xf numFmtId="49" fontId="12" fillId="0" borderId="28" xfId="168" applyNumberFormat="1" applyFont="1" applyProtection="1">
      <alignment horizontal="center"/>
      <protection/>
    </xf>
    <xf numFmtId="49" fontId="12" fillId="0" borderId="30" xfId="193" applyNumberFormat="1" applyFont="1" applyProtection="1">
      <alignment horizontal="center"/>
      <protection/>
    </xf>
    <xf numFmtId="0" fontId="12" fillId="0" borderId="17" xfId="150" applyNumberFormat="1" applyFont="1" applyAlignment="1" applyProtection="1">
      <alignment horizontal="left" wrapText="1"/>
      <protection/>
    </xf>
    <xf numFmtId="0" fontId="13" fillId="0" borderId="33" xfId="148" applyNumberFormat="1" applyFont="1" applyAlignment="1" applyProtection="1">
      <alignment horizontal="left" wrapText="1"/>
      <protection/>
    </xf>
    <xf numFmtId="49" fontId="13" fillId="0" borderId="2" xfId="167" applyNumberFormat="1" applyFont="1" applyAlignment="1" applyProtection="1">
      <alignment horizontal="center"/>
      <protection/>
    </xf>
    <xf numFmtId="4" fontId="13" fillId="0" borderId="16" xfId="173" applyNumberFormat="1" applyFont="1" applyAlignment="1" applyProtection="1">
      <alignment horizontal="right"/>
      <protection/>
    </xf>
    <xf numFmtId="0" fontId="12" fillId="0" borderId="9" xfId="149" applyNumberFormat="1" applyFont="1" applyAlignment="1" applyProtection="1">
      <alignment horizontal="left" wrapText="1"/>
      <protection/>
    </xf>
    <xf numFmtId="49" fontId="12" fillId="0" borderId="28" xfId="168" applyNumberFormat="1" applyFont="1" applyAlignment="1" applyProtection="1">
      <alignment horizontal="center"/>
      <protection/>
    </xf>
    <xf numFmtId="0" fontId="13" fillId="0" borderId="17" xfId="150" applyNumberFormat="1" applyFont="1" applyAlignment="1" applyProtection="1">
      <alignment horizontal="left" wrapText="1"/>
      <protection/>
    </xf>
    <xf numFmtId="49" fontId="13" fillId="0" borderId="16" xfId="169" applyNumberFormat="1" applyFont="1" applyAlignment="1" applyProtection="1">
      <alignment horizontal="center"/>
      <protection/>
    </xf>
    <xf numFmtId="49" fontId="12" fillId="0" borderId="16" xfId="169" applyNumberFormat="1" applyFont="1" applyAlignment="1" applyProtection="1">
      <alignment horizontal="center"/>
      <protection/>
    </xf>
    <xf numFmtId="4" fontId="12" fillId="0" borderId="16" xfId="173" applyNumberFormat="1" applyFont="1" applyAlignment="1" applyProtection="1">
      <alignment horizontal="right"/>
      <protection/>
    </xf>
    <xf numFmtId="4" fontId="4" fillId="0" borderId="1" xfId="38" applyNumberFormat="1" applyFont="1" applyProtection="1">
      <alignment horizontal="right"/>
      <protection/>
    </xf>
    <xf numFmtId="4" fontId="4" fillId="0" borderId="7" xfId="48" applyNumberFormat="1" applyFont="1" applyProtection="1">
      <alignment horizontal="right"/>
      <protection/>
    </xf>
    <xf numFmtId="4" fontId="4" fillId="0" borderId="8" xfId="50" applyNumberFormat="1" applyFont="1" applyProtection="1">
      <alignment horizontal="right"/>
      <protection/>
    </xf>
    <xf numFmtId="173" fontId="13" fillId="0" borderId="1" xfId="38" applyNumberFormat="1" applyFont="1" applyAlignment="1" applyProtection="1">
      <alignment horizontal="right"/>
      <protection/>
    </xf>
    <xf numFmtId="173" fontId="12" fillId="0" borderId="16" xfId="169" applyNumberFormat="1" applyFont="1" applyAlignment="1" applyProtection="1">
      <alignment horizontal="center"/>
      <protection/>
    </xf>
    <xf numFmtId="0" fontId="13" fillId="0" borderId="7" xfId="204" applyNumberFormat="1" applyFont="1" applyAlignment="1" applyProtection="1">
      <alignment horizontal="left" wrapText="1"/>
      <protection/>
    </xf>
    <xf numFmtId="49" fontId="13" fillId="0" borderId="1" xfId="214" applyNumberFormat="1" applyFont="1" applyAlignment="1" applyProtection="1">
      <alignment horizontal="center"/>
      <protection/>
    </xf>
    <xf numFmtId="0" fontId="12" fillId="0" borderId="7" xfId="204" applyNumberFormat="1" applyFont="1" applyAlignment="1" applyProtection="1">
      <alignment horizontal="left" wrapText="1"/>
      <protection/>
    </xf>
    <xf numFmtId="49" fontId="12" fillId="0" borderId="1" xfId="214" applyNumberFormat="1" applyFont="1" applyAlignment="1" applyProtection="1">
      <alignment horizontal="center"/>
      <protection/>
    </xf>
    <xf numFmtId="173" fontId="12" fillId="0" borderId="1" xfId="38" applyNumberFormat="1" applyFont="1" applyAlignment="1" applyProtection="1">
      <alignment horizontal="right"/>
      <protection/>
    </xf>
    <xf numFmtId="0" fontId="12" fillId="0" borderId="32" xfId="202" applyNumberFormat="1" applyFont="1" applyAlignment="1" applyProtection="1">
      <alignment/>
      <protection/>
    </xf>
    <xf numFmtId="49" fontId="3" fillId="0" borderId="59" xfId="171" applyNumberFormat="1" applyBorder="1" applyProtection="1">
      <alignment horizontal="center" vertical="center" wrapText="1"/>
      <protection/>
    </xf>
    <xf numFmtId="49" fontId="3" fillId="0" borderId="28" xfId="146" applyNumberFormat="1" applyFont="1" applyBorder="1" applyProtection="1">
      <alignment horizontal="center" vertical="center" wrapText="1"/>
      <protection/>
    </xf>
    <xf numFmtId="49" fontId="3" fillId="0" borderId="60" xfId="146" applyNumberFormat="1" applyBorder="1" applyProtection="1">
      <alignment horizontal="center" vertical="center" wrapText="1"/>
      <protection/>
    </xf>
    <xf numFmtId="49" fontId="3" fillId="0" borderId="60" xfId="146" applyNumberFormat="1" applyFont="1" applyBorder="1" applyProtection="1">
      <alignment horizontal="center" vertical="center" wrapText="1"/>
      <protection/>
    </xf>
    <xf numFmtId="49" fontId="3" fillId="0" borderId="60" xfId="171" applyNumberFormat="1" applyFont="1" applyBorder="1" applyProtection="1">
      <alignment horizontal="center" vertical="center" wrapText="1"/>
      <protection/>
    </xf>
    <xf numFmtId="49" fontId="3" fillId="0" borderId="60" xfId="171" applyNumberFormat="1" applyBorder="1" applyProtection="1">
      <alignment horizontal="center" vertical="center" wrapText="1"/>
      <protection/>
    </xf>
    <xf numFmtId="0" fontId="56" fillId="0" borderId="5" xfId="150" applyNumberFormat="1" applyFont="1" applyBorder="1" applyAlignment="1" applyProtection="1">
      <alignment wrapText="1"/>
      <protection/>
    </xf>
    <xf numFmtId="49" fontId="56" fillId="0" borderId="16" xfId="168" applyNumberFormat="1" applyFont="1" applyBorder="1" applyAlignment="1" applyProtection="1">
      <alignment horizontal="center" vertical="center"/>
      <protection/>
    </xf>
    <xf numFmtId="49" fontId="3" fillId="35" borderId="16" xfId="170" applyNumberFormat="1" applyFill="1">
      <alignment horizontal="center" vertical="center" wrapText="1"/>
      <protection/>
    </xf>
    <xf numFmtId="49" fontId="3" fillId="35" borderId="28" xfId="146" applyNumberFormat="1" applyFont="1" applyFill="1" applyBorder="1" applyProtection="1">
      <alignment horizontal="center" vertical="center" wrapText="1"/>
      <protection/>
    </xf>
    <xf numFmtId="49" fontId="3" fillId="35" borderId="28" xfId="146" applyNumberFormat="1" applyFill="1" applyBorder="1" applyProtection="1">
      <alignment horizontal="center" vertical="center" wrapText="1"/>
      <protection/>
    </xf>
    <xf numFmtId="49" fontId="3" fillId="35" borderId="16" xfId="146" applyNumberFormat="1" applyFont="1" applyFill="1" applyProtection="1">
      <alignment horizontal="center" vertical="center" wrapText="1"/>
      <protection/>
    </xf>
    <xf numFmtId="49" fontId="3" fillId="35" borderId="60" xfId="171" applyNumberFormat="1" applyFont="1" applyFill="1" applyBorder="1" applyProtection="1">
      <alignment horizontal="center" vertical="center" wrapText="1"/>
      <protection/>
    </xf>
    <xf numFmtId="49" fontId="3" fillId="35" borderId="60" xfId="171" applyNumberFormat="1" applyFill="1" applyBorder="1" applyProtection="1">
      <alignment horizontal="center" vertical="center" wrapText="1"/>
      <protection/>
    </xf>
    <xf numFmtId="49" fontId="3" fillId="35" borderId="60" xfId="170" applyNumberFormat="1" applyFont="1" applyFill="1" applyBorder="1" applyAlignment="1" applyProtection="1">
      <alignment horizontal="center" vertical="center" wrapText="1"/>
      <protection/>
    </xf>
    <xf numFmtId="173" fontId="13" fillId="35" borderId="1" xfId="38" applyNumberFormat="1" applyFont="1" applyFill="1" applyAlignment="1" applyProtection="1">
      <alignment horizontal="right"/>
      <protection/>
    </xf>
    <xf numFmtId="173" fontId="12" fillId="35" borderId="16" xfId="169" applyNumberFormat="1" applyFont="1" applyFill="1" applyAlignment="1" applyProtection="1">
      <alignment horizontal="center"/>
      <protection/>
    </xf>
    <xf numFmtId="173" fontId="12" fillId="35" borderId="1" xfId="38" applyNumberFormat="1" applyFont="1" applyFill="1" applyAlignment="1" applyProtection="1">
      <alignment horizontal="right"/>
      <protection/>
    </xf>
    <xf numFmtId="0" fontId="3" fillId="35" borderId="27" xfId="174" applyNumberFormat="1" applyFill="1" applyProtection="1">
      <alignment/>
      <protection/>
    </xf>
    <xf numFmtId="0" fontId="0" fillId="35" borderId="0" xfId="0" applyFill="1" applyAlignment="1" applyProtection="1">
      <alignment/>
      <protection locked="0"/>
    </xf>
    <xf numFmtId="49" fontId="3" fillId="35" borderId="29" xfId="171" applyNumberFormat="1" applyFont="1" applyFill="1" applyProtection="1">
      <alignment horizontal="center" vertical="center" wrapText="1"/>
      <protection/>
    </xf>
    <xf numFmtId="173" fontId="13" fillId="35" borderId="16" xfId="173" applyNumberFormat="1" applyFont="1" applyFill="1" applyAlignment="1" applyProtection="1">
      <alignment horizontal="right"/>
      <protection/>
    </xf>
    <xf numFmtId="173" fontId="12" fillId="35" borderId="28" xfId="168" applyNumberFormat="1" applyFont="1" applyFill="1" applyAlignment="1" applyProtection="1">
      <alignment horizontal="center"/>
      <protection/>
    </xf>
    <xf numFmtId="173" fontId="12" fillId="35" borderId="16" xfId="173" applyNumberFormat="1" applyFont="1" applyFill="1" applyAlignment="1" applyProtection="1">
      <alignment horizontal="right"/>
      <protection/>
    </xf>
    <xf numFmtId="0" fontId="13" fillId="0" borderId="32" xfId="203" applyNumberFormat="1" applyFont="1" applyBorder="1" applyAlignment="1" applyProtection="1">
      <alignment horizontal="left" wrapText="1"/>
      <protection/>
    </xf>
    <xf numFmtId="4" fontId="4" fillId="0" borderId="61" xfId="39" applyNumberFormat="1" applyFont="1" applyBorder="1" applyProtection="1">
      <alignment horizontal="right"/>
      <protection/>
    </xf>
    <xf numFmtId="0" fontId="12" fillId="0" borderId="27" xfId="207" applyNumberFormat="1" applyFont="1" applyBorder="1" applyAlignment="1" applyProtection="1">
      <alignment/>
      <protection/>
    </xf>
    <xf numFmtId="173" fontId="12" fillId="35" borderId="27" xfId="207" applyNumberFormat="1" applyFont="1" applyFill="1" applyBorder="1" applyAlignment="1" applyProtection="1">
      <alignment/>
      <protection/>
    </xf>
    <xf numFmtId="173" fontId="12" fillId="0" borderId="27" xfId="207" applyNumberFormat="1" applyFont="1" applyBorder="1" applyAlignment="1" applyProtection="1">
      <alignment/>
      <protection/>
    </xf>
    <xf numFmtId="0" fontId="3" fillId="0" borderId="0" xfId="163" applyNumberFormat="1" applyBorder="1" applyProtection="1">
      <alignment/>
      <protection/>
    </xf>
    <xf numFmtId="0" fontId="3" fillId="35" borderId="0" xfId="174" applyNumberFormat="1" applyFill="1" applyBorder="1" applyProtection="1">
      <alignment/>
      <protection/>
    </xf>
    <xf numFmtId="0" fontId="3" fillId="20" borderId="0" xfId="174" applyNumberFormat="1" applyBorder="1" applyProtection="1">
      <alignment/>
      <protection/>
    </xf>
    <xf numFmtId="49" fontId="13" fillId="0" borderId="60" xfId="213" applyNumberFormat="1" applyFont="1" applyBorder="1" applyAlignment="1" applyProtection="1">
      <alignment horizontal="center" wrapText="1"/>
      <protection/>
    </xf>
    <xf numFmtId="173" fontId="13" fillId="35" borderId="60" xfId="39" applyNumberFormat="1" applyFont="1" applyFill="1" applyBorder="1" applyAlignment="1" applyProtection="1">
      <alignment horizontal="right"/>
      <protection/>
    </xf>
    <xf numFmtId="173" fontId="13" fillId="0" borderId="60" xfId="39" applyNumberFormat="1" applyFont="1" applyBorder="1" applyAlignment="1" applyProtection="1">
      <alignment horizontal="right"/>
      <protection/>
    </xf>
    <xf numFmtId="49" fontId="13" fillId="0" borderId="62" xfId="212" applyNumberFormat="1" applyFont="1" applyBorder="1" applyAlignment="1" applyProtection="1">
      <alignment horizontal="center" wrapText="1"/>
      <protection/>
    </xf>
    <xf numFmtId="0" fontId="13" fillId="0" borderId="60" xfId="201" applyNumberFormat="1" applyFont="1" applyBorder="1" applyAlignment="1" applyProtection="1">
      <alignment horizontal="left" wrapText="1"/>
      <protection/>
    </xf>
    <xf numFmtId="49" fontId="12" fillId="0" borderId="14" xfId="169" applyNumberFormat="1" applyFont="1" applyBorder="1" applyAlignment="1" applyProtection="1">
      <alignment horizontal="center"/>
      <protection/>
    </xf>
    <xf numFmtId="0" fontId="12" fillId="0" borderId="60" xfId="149" applyNumberFormat="1" applyFont="1" applyBorder="1" applyAlignment="1" applyProtection="1">
      <alignment horizontal="left" wrapText="1"/>
      <protection/>
    </xf>
    <xf numFmtId="49" fontId="3" fillId="35" borderId="16" xfId="170" applyNumberFormat="1" applyFont="1" applyFill="1">
      <alignment horizontal="center" vertical="center" wrapText="1"/>
      <protection/>
    </xf>
    <xf numFmtId="0" fontId="56" fillId="0" borderId="30" xfId="150" applyNumberFormat="1" applyFont="1" applyBorder="1" applyAlignment="1" applyProtection="1">
      <alignment wrapText="1"/>
      <protection/>
    </xf>
    <xf numFmtId="0" fontId="57" fillId="0" borderId="30" xfId="150" applyNumberFormat="1" applyFont="1" applyBorder="1" applyAlignment="1" applyProtection="1">
      <alignment wrapText="1"/>
      <protection/>
    </xf>
    <xf numFmtId="49" fontId="3" fillId="35" borderId="63" xfId="146" applyNumberFormat="1" applyFont="1" applyFill="1" applyBorder="1" applyAlignment="1" applyProtection="1">
      <alignment horizontal="center" vertical="center" wrapText="1"/>
      <protection/>
    </xf>
    <xf numFmtId="49" fontId="3" fillId="35" borderId="13" xfId="146" applyNumberFormat="1" applyFont="1" applyFill="1" applyBorder="1" applyAlignment="1" applyProtection="1">
      <alignment horizontal="center" vertical="center" wrapText="1"/>
      <protection/>
    </xf>
    <xf numFmtId="49" fontId="3" fillId="35" borderId="64" xfId="146" applyNumberFormat="1" applyFont="1" applyFill="1" applyBorder="1" applyAlignment="1" applyProtection="1">
      <alignment horizontal="center" vertical="center" wrapText="1"/>
      <protection/>
    </xf>
    <xf numFmtId="49" fontId="3" fillId="35" borderId="65" xfId="146" applyNumberFormat="1" applyFont="1" applyFill="1" applyBorder="1" applyAlignment="1" applyProtection="1">
      <alignment horizontal="center" vertical="center" wrapText="1"/>
      <protection/>
    </xf>
    <xf numFmtId="49" fontId="3" fillId="35" borderId="6" xfId="146" applyNumberFormat="1" applyFont="1" applyFill="1" applyBorder="1" applyAlignment="1" applyProtection="1">
      <alignment horizontal="center" vertical="center" wrapText="1"/>
      <protection/>
    </xf>
    <xf numFmtId="49" fontId="3" fillId="35" borderId="62" xfId="146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right" wrapText="1"/>
      <protection locked="0"/>
    </xf>
    <xf numFmtId="49" fontId="3" fillId="35" borderId="28" xfId="170" applyNumberFormat="1" applyFont="1" applyFill="1" applyBorder="1" applyAlignment="1" applyProtection="1">
      <alignment horizontal="center" vertical="center" wrapText="1"/>
      <protection/>
    </xf>
    <xf numFmtId="49" fontId="3" fillId="35" borderId="1" xfId="170" applyNumberFormat="1" applyFont="1" applyFill="1" applyBorder="1" applyAlignment="1" applyProtection="1">
      <alignment horizontal="center" vertical="center" wrapText="1"/>
      <protection/>
    </xf>
    <xf numFmtId="49" fontId="11" fillId="0" borderId="6" xfId="166" applyNumberFormat="1" applyFont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locked="0"/>
    </xf>
    <xf numFmtId="49" fontId="3" fillId="0" borderId="16" xfId="145" applyNumberFormat="1" applyFont="1" applyProtection="1">
      <alignment horizontal="center" vertical="center" wrapText="1"/>
      <protection/>
    </xf>
    <xf numFmtId="49" fontId="3" fillId="0" borderId="16" xfId="145" applyNumberFormat="1" applyFont="1">
      <alignment horizontal="center" vertical="center" wrapText="1"/>
      <protection/>
    </xf>
    <xf numFmtId="49" fontId="3" fillId="35" borderId="66" xfId="170" applyNumberFormat="1" applyFont="1" applyFill="1" applyBorder="1" applyAlignment="1">
      <alignment horizontal="center" vertical="center" wrapText="1"/>
      <protection/>
    </xf>
    <xf numFmtId="49" fontId="3" fillId="35" borderId="32" xfId="170" applyNumberFormat="1" applyFill="1" applyBorder="1" applyAlignment="1">
      <alignment horizontal="center" vertical="center" wrapText="1"/>
      <protection/>
    </xf>
    <xf numFmtId="49" fontId="3" fillId="0" borderId="66" xfId="170" applyNumberFormat="1" applyFont="1" applyBorder="1" applyAlignment="1">
      <alignment horizontal="center" vertical="center" wrapText="1"/>
      <protection/>
    </xf>
    <xf numFmtId="49" fontId="3" fillId="0" borderId="32" xfId="170" applyNumberFormat="1" applyBorder="1" applyAlignment="1">
      <alignment horizontal="center" vertical="center" wrapText="1"/>
      <protection/>
    </xf>
    <xf numFmtId="49" fontId="11" fillId="0" borderId="6" xfId="215" applyNumberFormat="1" applyFont="1" applyAlignment="1" applyProtection="1">
      <alignment horizontal="center" vertical="center"/>
      <protection/>
    </xf>
    <xf numFmtId="49" fontId="3" fillId="0" borderId="16" xfId="145" applyNumberFormat="1" applyProtection="1">
      <alignment horizontal="center" vertical="center" wrapText="1"/>
      <protection/>
    </xf>
    <xf numFmtId="49" fontId="3" fillId="0" borderId="28" xfId="145" applyNumberFormat="1" applyBorder="1">
      <alignment horizontal="center" vertical="center" wrapText="1"/>
      <protection/>
    </xf>
    <xf numFmtId="49" fontId="3" fillId="35" borderId="67" xfId="170" applyNumberFormat="1" applyFont="1" applyFill="1" applyBorder="1" applyAlignment="1" applyProtection="1">
      <alignment horizontal="center" vertical="center" wrapText="1"/>
      <protection/>
    </xf>
  </cellXfs>
  <cellStyles count="23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21" xfId="137"/>
    <cellStyle name="xl22" xfId="138"/>
    <cellStyle name="xl23" xfId="139"/>
    <cellStyle name="xl24" xfId="140"/>
    <cellStyle name="xl25" xfId="141"/>
    <cellStyle name="xl26" xfId="142"/>
    <cellStyle name="xl27" xfId="143"/>
    <cellStyle name="xl28" xfId="144"/>
    <cellStyle name="xl29" xfId="145"/>
    <cellStyle name="xl30" xfId="146"/>
    <cellStyle name="xl31" xfId="147"/>
    <cellStyle name="xl32" xfId="148"/>
    <cellStyle name="xl33" xfId="149"/>
    <cellStyle name="xl34" xfId="150"/>
    <cellStyle name="xl35" xfId="151"/>
    <cellStyle name="xl36" xfId="152"/>
    <cellStyle name="xl37" xfId="153"/>
    <cellStyle name="xl38" xfId="154"/>
    <cellStyle name="xl39" xfId="155"/>
    <cellStyle name="xl40" xfId="156"/>
    <cellStyle name="xl41" xfId="157"/>
    <cellStyle name="xl42" xfId="158"/>
    <cellStyle name="xl43" xfId="159"/>
    <cellStyle name="xl44" xfId="160"/>
    <cellStyle name="xl45" xfId="161"/>
    <cellStyle name="xl46" xfId="162"/>
    <cellStyle name="xl47" xfId="163"/>
    <cellStyle name="xl48" xfId="164"/>
    <cellStyle name="xl49" xfId="165"/>
    <cellStyle name="xl50" xfId="166"/>
    <cellStyle name="xl51" xfId="167"/>
    <cellStyle name="xl52" xfId="168"/>
    <cellStyle name="xl53" xfId="169"/>
    <cellStyle name="xl54" xfId="170"/>
    <cellStyle name="xl55" xfId="171"/>
    <cellStyle name="xl56" xfId="172"/>
    <cellStyle name="xl57" xfId="173"/>
    <cellStyle name="xl58" xfId="174"/>
    <cellStyle name="xl59" xfId="175"/>
    <cellStyle name="xl60" xfId="176"/>
    <cellStyle name="xl61" xfId="177"/>
    <cellStyle name="xl62" xfId="178"/>
    <cellStyle name="xl63" xfId="179"/>
    <cellStyle name="xl64" xfId="180"/>
    <cellStyle name="xl65" xfId="181"/>
    <cellStyle name="xl66" xfId="182"/>
    <cellStyle name="xl67" xfId="183"/>
    <cellStyle name="xl68" xfId="184"/>
    <cellStyle name="xl69" xfId="185"/>
    <cellStyle name="xl70" xfId="186"/>
    <cellStyle name="xl71" xfId="187"/>
    <cellStyle name="xl72" xfId="188"/>
    <cellStyle name="xl73" xfId="189"/>
    <cellStyle name="xl74" xfId="190"/>
    <cellStyle name="xl75" xfId="191"/>
    <cellStyle name="xl76" xfId="192"/>
    <cellStyle name="xl77" xfId="193"/>
    <cellStyle name="xl78" xfId="194"/>
    <cellStyle name="xl79" xfId="195"/>
    <cellStyle name="xl80" xfId="196"/>
    <cellStyle name="xl81" xfId="197"/>
    <cellStyle name="xl82" xfId="198"/>
    <cellStyle name="xl83" xfId="199"/>
    <cellStyle name="xl84" xfId="200"/>
    <cellStyle name="xl85" xfId="201"/>
    <cellStyle name="xl86" xfId="202"/>
    <cellStyle name="xl87" xfId="203"/>
    <cellStyle name="xl88" xfId="204"/>
    <cellStyle name="xl89" xfId="205"/>
    <cellStyle name="xl90" xfId="206"/>
    <cellStyle name="xl91" xfId="207"/>
    <cellStyle name="xl92" xfId="208"/>
    <cellStyle name="xl93" xfId="209"/>
    <cellStyle name="xl94" xfId="210"/>
    <cellStyle name="xl95" xfId="211"/>
    <cellStyle name="xl96" xfId="212"/>
    <cellStyle name="xl97" xfId="213"/>
    <cellStyle name="xl98" xfId="214"/>
    <cellStyle name="xl99" xfId="215"/>
    <cellStyle name="Акцент1" xfId="216"/>
    <cellStyle name="Акцент2" xfId="217"/>
    <cellStyle name="Акцент3" xfId="218"/>
    <cellStyle name="Акцент4" xfId="219"/>
    <cellStyle name="Акцент5" xfId="220"/>
    <cellStyle name="Акцент6" xfId="221"/>
    <cellStyle name="Ввод " xfId="222"/>
    <cellStyle name="Вывод" xfId="223"/>
    <cellStyle name="Вычисление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Итог" xfId="231"/>
    <cellStyle name="Контрольная ячейка" xfId="232"/>
    <cellStyle name="Название" xfId="233"/>
    <cellStyle name="Нейтральный" xfId="234"/>
    <cellStyle name="Плохой" xfId="235"/>
    <cellStyle name="Пояснение" xfId="236"/>
    <cellStyle name="Примечание" xfId="237"/>
    <cellStyle name="Percent" xfId="238"/>
    <cellStyle name="Связанная ячейка" xfId="239"/>
    <cellStyle name="Текст предупреждения" xfId="240"/>
    <cellStyle name="Comma" xfId="241"/>
    <cellStyle name="Comma [0]" xfId="242"/>
    <cellStyle name="Хороший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8"/>
  <sheetViews>
    <sheetView workbookViewId="0" topLeftCell="A34">
      <selection activeCell="A28" sqref="A28:IV28"/>
    </sheetView>
  </sheetViews>
  <sheetFormatPr defaultColWidth="8.8515625" defaultRowHeight="15"/>
  <cols>
    <col min="1" max="1" width="46.8515625" style="10" customWidth="1"/>
    <col min="2" max="2" width="22.7109375" style="10" customWidth="1"/>
    <col min="3" max="3" width="13.57421875" style="73" customWidth="1"/>
    <col min="4" max="4" width="8.8515625" style="10" hidden="1" customWidth="1"/>
    <col min="5" max="13" width="8.8515625" style="73" hidden="1" customWidth="1"/>
    <col min="14" max="14" width="13.421875" style="73" customWidth="1"/>
    <col min="15" max="15" width="8.8515625" style="73" hidden="1" customWidth="1"/>
    <col min="16" max="16" width="9.421875" style="73" customWidth="1"/>
    <col min="17" max="23" width="8.8515625" style="73" hidden="1" customWidth="1"/>
    <col min="24" max="25" width="8.8515625" style="10" hidden="1" customWidth="1"/>
    <col min="26" max="26" width="8.7109375" style="10" customWidth="1"/>
    <col min="27" max="16384" width="8.8515625" style="10" customWidth="1"/>
  </cols>
  <sheetData>
    <row r="1" spans="3:23" ht="51" customHeight="1">
      <c r="C1" s="102" t="s">
        <v>194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5">
      <c r="A2" s="106" t="s">
        <v>123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23" ht="15">
      <c r="A3" s="107" t="s">
        <v>125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</row>
    <row r="4" spans="1:23" ht="15">
      <c r="A4" s="107" t="s">
        <v>179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</row>
    <row r="5" spans="1:26" ht="18" customHeight="1">
      <c r="A5" s="105" t="s">
        <v>124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1"/>
      <c r="Y5" s="11"/>
      <c r="Z5" s="11"/>
    </row>
    <row r="6" spans="1:26" ht="18" customHeight="1">
      <c r="A6" s="108" t="s">
        <v>13</v>
      </c>
      <c r="B6" s="108" t="s">
        <v>53</v>
      </c>
      <c r="C6" s="96" t="s">
        <v>180</v>
      </c>
      <c r="D6" s="97"/>
      <c r="E6" s="97"/>
      <c r="F6" s="97"/>
      <c r="G6" s="97"/>
      <c r="H6" s="97"/>
      <c r="I6" s="97"/>
      <c r="J6" s="97"/>
      <c r="K6" s="97"/>
      <c r="L6" s="97"/>
      <c r="M6" s="98"/>
      <c r="N6" s="103" t="s">
        <v>181</v>
      </c>
      <c r="O6" s="93"/>
      <c r="P6" s="96" t="s">
        <v>193</v>
      </c>
      <c r="Q6" s="97"/>
      <c r="R6" s="97"/>
      <c r="S6" s="97"/>
      <c r="T6" s="97"/>
      <c r="U6" s="97"/>
      <c r="V6" s="97"/>
      <c r="W6" s="98"/>
      <c r="X6" s="16"/>
      <c r="Y6" s="16"/>
      <c r="Z6" s="5"/>
    </row>
    <row r="7" spans="1:26" ht="56.25" customHeight="1">
      <c r="A7" s="109"/>
      <c r="B7" s="109"/>
      <c r="C7" s="99"/>
      <c r="D7" s="100"/>
      <c r="E7" s="100"/>
      <c r="F7" s="100"/>
      <c r="G7" s="100"/>
      <c r="H7" s="100"/>
      <c r="I7" s="100"/>
      <c r="J7" s="100"/>
      <c r="K7" s="100"/>
      <c r="L7" s="100"/>
      <c r="M7" s="101"/>
      <c r="N7" s="104"/>
      <c r="O7" s="65" t="s">
        <v>38</v>
      </c>
      <c r="P7" s="99"/>
      <c r="Q7" s="100"/>
      <c r="R7" s="100"/>
      <c r="S7" s="100"/>
      <c r="T7" s="100"/>
      <c r="U7" s="100"/>
      <c r="V7" s="100"/>
      <c r="W7" s="101"/>
      <c r="X7" s="3" t="s">
        <v>4</v>
      </c>
      <c r="Y7" s="3" t="s">
        <v>71</v>
      </c>
      <c r="Z7" s="5"/>
    </row>
    <row r="8" spans="1:26" s="21" customFormat="1" ht="11.25" customHeight="1" thickBot="1">
      <c r="A8" s="19" t="s">
        <v>75</v>
      </c>
      <c r="B8" s="19" t="s">
        <v>49</v>
      </c>
      <c r="C8" s="74" t="s">
        <v>24</v>
      </c>
      <c r="D8" s="20" t="s">
        <v>9</v>
      </c>
      <c r="E8" s="74" t="s">
        <v>67</v>
      </c>
      <c r="F8" s="74" t="s">
        <v>42</v>
      </c>
      <c r="G8" s="74" t="s">
        <v>56</v>
      </c>
      <c r="H8" s="74" t="s">
        <v>83</v>
      </c>
      <c r="I8" s="74" t="s">
        <v>54</v>
      </c>
      <c r="J8" s="74" t="s">
        <v>32</v>
      </c>
      <c r="K8" s="74" t="s">
        <v>43</v>
      </c>
      <c r="L8" s="74" t="s">
        <v>105</v>
      </c>
      <c r="M8" s="74" t="s">
        <v>74</v>
      </c>
      <c r="N8" s="74" t="s">
        <v>9</v>
      </c>
      <c r="O8" s="74" t="s">
        <v>63</v>
      </c>
      <c r="P8" s="74" t="s">
        <v>95</v>
      </c>
      <c r="Q8" s="74" t="s">
        <v>109</v>
      </c>
      <c r="R8" s="74" t="s">
        <v>78</v>
      </c>
      <c r="S8" s="74" t="s">
        <v>50</v>
      </c>
      <c r="T8" s="74" t="s">
        <v>28</v>
      </c>
      <c r="U8" s="74" t="s">
        <v>40</v>
      </c>
      <c r="V8" s="74" t="s">
        <v>12</v>
      </c>
      <c r="W8" s="74" t="s">
        <v>99</v>
      </c>
      <c r="X8" s="20" t="s">
        <v>89</v>
      </c>
      <c r="Y8" s="20" t="s">
        <v>60</v>
      </c>
      <c r="Z8" s="26"/>
    </row>
    <row r="9" spans="1:26" s="30" customFormat="1" ht="17.25" customHeight="1">
      <c r="A9" s="34" t="s">
        <v>100</v>
      </c>
      <c r="B9" s="35" t="s">
        <v>88</v>
      </c>
      <c r="C9" s="75">
        <f>C11+C37</f>
        <v>65464.1</v>
      </c>
      <c r="D9" s="36" t="s">
        <v>35</v>
      </c>
      <c r="E9" s="75" t="s">
        <v>35</v>
      </c>
      <c r="F9" s="75" t="s">
        <v>35</v>
      </c>
      <c r="G9" s="75" t="s">
        <v>35</v>
      </c>
      <c r="H9" s="75" t="s">
        <v>35</v>
      </c>
      <c r="I9" s="75" t="s">
        <v>35</v>
      </c>
      <c r="J9" s="75" t="s">
        <v>35</v>
      </c>
      <c r="K9" s="75" t="s">
        <v>35</v>
      </c>
      <c r="L9" s="75" t="s">
        <v>35</v>
      </c>
      <c r="M9" s="75" t="s">
        <v>35</v>
      </c>
      <c r="N9" s="75">
        <f>N11+N37</f>
        <v>21322.5</v>
      </c>
      <c r="O9" s="75" t="s">
        <v>35</v>
      </c>
      <c r="P9" s="75">
        <f>N9*100/C9</f>
        <v>32.57128716349877</v>
      </c>
      <c r="Q9" s="75"/>
      <c r="R9" s="75"/>
      <c r="S9" s="75"/>
      <c r="T9" s="75"/>
      <c r="U9" s="75"/>
      <c r="V9" s="75"/>
      <c r="W9" s="75"/>
      <c r="X9" s="27" t="s">
        <v>35</v>
      </c>
      <c r="Y9" s="28" t="s">
        <v>35</v>
      </c>
      <c r="Z9" s="29"/>
    </row>
    <row r="10" spans="1:26" s="25" customFormat="1" ht="12.75" customHeight="1">
      <c r="A10" s="37" t="s">
        <v>2</v>
      </c>
      <c r="B10" s="38" t="s">
        <v>26</v>
      </c>
      <c r="C10" s="76" t="s">
        <v>26</v>
      </c>
      <c r="D10" s="38" t="s">
        <v>26</v>
      </c>
      <c r="E10" s="76" t="s">
        <v>26</v>
      </c>
      <c r="F10" s="76" t="s">
        <v>26</v>
      </c>
      <c r="G10" s="76" t="s">
        <v>26</v>
      </c>
      <c r="H10" s="76" t="s">
        <v>26</v>
      </c>
      <c r="I10" s="76" t="s">
        <v>26</v>
      </c>
      <c r="J10" s="76" t="s">
        <v>26</v>
      </c>
      <c r="K10" s="76" t="s">
        <v>26</v>
      </c>
      <c r="L10" s="76" t="s">
        <v>26</v>
      </c>
      <c r="M10" s="76" t="s">
        <v>26</v>
      </c>
      <c r="N10" s="76" t="s">
        <v>26</v>
      </c>
      <c r="O10" s="76" t="s">
        <v>26</v>
      </c>
      <c r="P10" s="76"/>
      <c r="Q10" s="76"/>
      <c r="R10" s="76"/>
      <c r="S10" s="76"/>
      <c r="T10" s="76"/>
      <c r="U10" s="76"/>
      <c r="V10" s="76"/>
      <c r="W10" s="76"/>
      <c r="X10" s="31" t="s">
        <v>26</v>
      </c>
      <c r="Y10" s="32" t="s">
        <v>26</v>
      </c>
      <c r="Z10" s="24"/>
    </row>
    <row r="11" spans="1:26" s="30" customFormat="1" ht="12">
      <c r="A11" s="39" t="s">
        <v>101</v>
      </c>
      <c r="B11" s="40" t="s">
        <v>57</v>
      </c>
      <c r="C11" s="75">
        <f>C12+C17+C22+C24+C28+C32+C35</f>
        <v>38706.2</v>
      </c>
      <c r="D11" s="36" t="s">
        <v>35</v>
      </c>
      <c r="E11" s="75" t="s">
        <v>35</v>
      </c>
      <c r="F11" s="75" t="s">
        <v>35</v>
      </c>
      <c r="G11" s="75" t="s">
        <v>35</v>
      </c>
      <c r="H11" s="75" t="s">
        <v>35</v>
      </c>
      <c r="I11" s="75" t="s">
        <v>35</v>
      </c>
      <c r="J11" s="75" t="s">
        <v>35</v>
      </c>
      <c r="K11" s="75" t="s">
        <v>35</v>
      </c>
      <c r="L11" s="75" t="s">
        <v>35</v>
      </c>
      <c r="M11" s="75" t="s">
        <v>35</v>
      </c>
      <c r="N11" s="75">
        <f>N12+N17+N22+N24+N28+N32+N35</f>
        <v>18116.3</v>
      </c>
      <c r="O11" s="75" t="s">
        <v>35</v>
      </c>
      <c r="P11" s="75">
        <f aca="true" t="shared" si="0" ref="P11:P21">N11*100/C11</f>
        <v>46.80464628405785</v>
      </c>
      <c r="Q11" s="75"/>
      <c r="R11" s="75"/>
      <c r="S11" s="75"/>
      <c r="T11" s="75"/>
      <c r="U11" s="75"/>
      <c r="V11" s="75"/>
      <c r="W11" s="75"/>
      <c r="X11" s="27" t="s">
        <v>35</v>
      </c>
      <c r="Y11" s="28" t="s">
        <v>35</v>
      </c>
      <c r="Z11" s="29"/>
    </row>
    <row r="12" spans="1:26" s="30" customFormat="1" ht="12">
      <c r="A12" s="39" t="s">
        <v>31</v>
      </c>
      <c r="B12" s="40" t="s">
        <v>47</v>
      </c>
      <c r="C12" s="75">
        <f>C13</f>
        <v>32665.5</v>
      </c>
      <c r="D12" s="36" t="s">
        <v>35</v>
      </c>
      <c r="E12" s="75" t="s">
        <v>35</v>
      </c>
      <c r="F12" s="75" t="s">
        <v>35</v>
      </c>
      <c r="G12" s="75" t="s">
        <v>35</v>
      </c>
      <c r="H12" s="75" t="s">
        <v>35</v>
      </c>
      <c r="I12" s="75" t="s">
        <v>35</v>
      </c>
      <c r="J12" s="75" t="s">
        <v>35</v>
      </c>
      <c r="K12" s="75" t="s">
        <v>35</v>
      </c>
      <c r="L12" s="75" t="s">
        <v>35</v>
      </c>
      <c r="M12" s="75" t="s">
        <v>35</v>
      </c>
      <c r="N12" s="75">
        <f>N13</f>
        <v>15742.3</v>
      </c>
      <c r="O12" s="75" t="s">
        <v>35</v>
      </c>
      <c r="P12" s="75">
        <f t="shared" si="0"/>
        <v>48.19243544412301</v>
      </c>
      <c r="Q12" s="75"/>
      <c r="R12" s="75"/>
      <c r="S12" s="75"/>
      <c r="T12" s="75"/>
      <c r="U12" s="75"/>
      <c r="V12" s="75"/>
      <c r="W12" s="75"/>
      <c r="X12" s="27" t="s">
        <v>35</v>
      </c>
      <c r="Y12" s="28" t="s">
        <v>35</v>
      </c>
      <c r="Z12" s="29"/>
    </row>
    <row r="13" spans="1:26" s="30" customFormat="1" ht="16.5" customHeight="1">
      <c r="A13" s="39" t="s">
        <v>1</v>
      </c>
      <c r="B13" s="40" t="s">
        <v>81</v>
      </c>
      <c r="C13" s="75">
        <f>C14+C15+C16</f>
        <v>32665.5</v>
      </c>
      <c r="D13" s="36" t="s">
        <v>35</v>
      </c>
      <c r="E13" s="75" t="s">
        <v>35</v>
      </c>
      <c r="F13" s="75" t="s">
        <v>35</v>
      </c>
      <c r="G13" s="75" t="s">
        <v>35</v>
      </c>
      <c r="H13" s="75" t="s">
        <v>35</v>
      </c>
      <c r="I13" s="75" t="s">
        <v>35</v>
      </c>
      <c r="J13" s="75" t="s">
        <v>35</v>
      </c>
      <c r="K13" s="75" t="s">
        <v>35</v>
      </c>
      <c r="L13" s="75" t="s">
        <v>35</v>
      </c>
      <c r="M13" s="75" t="s">
        <v>35</v>
      </c>
      <c r="N13" s="75">
        <f>N14+N15+N16</f>
        <v>15742.3</v>
      </c>
      <c r="O13" s="75" t="s">
        <v>35</v>
      </c>
      <c r="P13" s="75">
        <f t="shared" si="0"/>
        <v>48.19243544412301</v>
      </c>
      <c r="Q13" s="75"/>
      <c r="R13" s="75"/>
      <c r="S13" s="75"/>
      <c r="T13" s="75"/>
      <c r="U13" s="75"/>
      <c r="V13" s="75"/>
      <c r="W13" s="75"/>
      <c r="X13" s="27" t="s">
        <v>35</v>
      </c>
      <c r="Y13" s="28" t="s">
        <v>35</v>
      </c>
      <c r="Z13" s="29"/>
    </row>
    <row r="14" spans="1:26" s="25" customFormat="1" ht="72">
      <c r="A14" s="33" t="s">
        <v>119</v>
      </c>
      <c r="B14" s="41" t="s">
        <v>110</v>
      </c>
      <c r="C14" s="77">
        <v>32400</v>
      </c>
      <c r="D14" s="42" t="s">
        <v>35</v>
      </c>
      <c r="E14" s="77" t="s">
        <v>35</v>
      </c>
      <c r="F14" s="77" t="s">
        <v>35</v>
      </c>
      <c r="G14" s="77" t="s">
        <v>35</v>
      </c>
      <c r="H14" s="77" t="s">
        <v>35</v>
      </c>
      <c r="I14" s="77" t="s">
        <v>35</v>
      </c>
      <c r="J14" s="77" t="s">
        <v>35</v>
      </c>
      <c r="K14" s="77" t="s">
        <v>35</v>
      </c>
      <c r="L14" s="77" t="s">
        <v>35</v>
      </c>
      <c r="M14" s="77" t="s">
        <v>35</v>
      </c>
      <c r="N14" s="77">
        <v>15686.4</v>
      </c>
      <c r="O14" s="77" t="s">
        <v>35</v>
      </c>
      <c r="P14" s="75">
        <f t="shared" si="0"/>
        <v>48.41481481481482</v>
      </c>
      <c r="Q14" s="77"/>
      <c r="R14" s="77"/>
      <c r="S14" s="77"/>
      <c r="T14" s="77"/>
      <c r="U14" s="77"/>
      <c r="V14" s="77"/>
      <c r="W14" s="77"/>
      <c r="X14" s="22" t="s">
        <v>35</v>
      </c>
      <c r="Y14" s="23" t="s">
        <v>35</v>
      </c>
      <c r="Z14" s="24"/>
    </row>
    <row r="15" spans="1:26" s="25" customFormat="1" ht="109.5" customHeight="1">
      <c r="A15" s="33" t="s">
        <v>120</v>
      </c>
      <c r="B15" s="41" t="s">
        <v>93</v>
      </c>
      <c r="C15" s="77">
        <v>189</v>
      </c>
      <c r="D15" s="42" t="s">
        <v>35</v>
      </c>
      <c r="E15" s="77" t="s">
        <v>35</v>
      </c>
      <c r="F15" s="77" t="s">
        <v>35</v>
      </c>
      <c r="G15" s="77" t="s">
        <v>35</v>
      </c>
      <c r="H15" s="77" t="s">
        <v>35</v>
      </c>
      <c r="I15" s="77" t="s">
        <v>35</v>
      </c>
      <c r="J15" s="77" t="s">
        <v>35</v>
      </c>
      <c r="K15" s="77" t="s">
        <v>35</v>
      </c>
      <c r="L15" s="77" t="s">
        <v>35</v>
      </c>
      <c r="M15" s="77" t="s">
        <v>35</v>
      </c>
      <c r="N15" s="77">
        <v>22</v>
      </c>
      <c r="O15" s="77" t="s">
        <v>35</v>
      </c>
      <c r="P15" s="75">
        <f t="shared" si="0"/>
        <v>11.640211640211641</v>
      </c>
      <c r="Q15" s="77"/>
      <c r="R15" s="77"/>
      <c r="S15" s="77"/>
      <c r="T15" s="77"/>
      <c r="U15" s="77"/>
      <c r="V15" s="77"/>
      <c r="W15" s="77"/>
      <c r="X15" s="22" t="s">
        <v>35</v>
      </c>
      <c r="Y15" s="23" t="s">
        <v>35</v>
      </c>
      <c r="Z15" s="24"/>
    </row>
    <row r="16" spans="1:26" s="25" customFormat="1" ht="48.75" customHeight="1">
      <c r="A16" s="33" t="s">
        <v>121</v>
      </c>
      <c r="B16" s="41" t="s">
        <v>5</v>
      </c>
      <c r="C16" s="77">
        <v>76.5</v>
      </c>
      <c r="D16" s="42" t="s">
        <v>35</v>
      </c>
      <c r="E16" s="77" t="s">
        <v>35</v>
      </c>
      <c r="F16" s="77" t="s">
        <v>35</v>
      </c>
      <c r="G16" s="77" t="s">
        <v>35</v>
      </c>
      <c r="H16" s="77" t="s">
        <v>35</v>
      </c>
      <c r="I16" s="77" t="s">
        <v>35</v>
      </c>
      <c r="J16" s="77" t="s">
        <v>35</v>
      </c>
      <c r="K16" s="77" t="s">
        <v>35</v>
      </c>
      <c r="L16" s="77" t="s">
        <v>35</v>
      </c>
      <c r="M16" s="77" t="s">
        <v>35</v>
      </c>
      <c r="N16" s="77">
        <v>33.9</v>
      </c>
      <c r="O16" s="77" t="s">
        <v>35</v>
      </c>
      <c r="P16" s="75">
        <f t="shared" si="0"/>
        <v>44.31372549019608</v>
      </c>
      <c r="Q16" s="77"/>
      <c r="R16" s="77"/>
      <c r="S16" s="77"/>
      <c r="T16" s="77"/>
      <c r="U16" s="77"/>
      <c r="V16" s="77"/>
      <c r="W16" s="77"/>
      <c r="X16" s="22" t="s">
        <v>35</v>
      </c>
      <c r="Y16" s="23" t="s">
        <v>35</v>
      </c>
      <c r="Z16" s="24"/>
    </row>
    <row r="17" spans="1:26" s="30" customFormat="1" ht="35.25" customHeight="1">
      <c r="A17" s="39" t="s">
        <v>122</v>
      </c>
      <c r="B17" s="40" t="s">
        <v>55</v>
      </c>
      <c r="C17" s="75">
        <f>C18+C19+C20+C21</f>
        <v>1708.7</v>
      </c>
      <c r="D17" s="36" t="s">
        <v>35</v>
      </c>
      <c r="E17" s="75" t="s">
        <v>35</v>
      </c>
      <c r="F17" s="75" t="s">
        <v>35</v>
      </c>
      <c r="G17" s="75" t="s">
        <v>35</v>
      </c>
      <c r="H17" s="75" t="s">
        <v>35</v>
      </c>
      <c r="I17" s="75" t="s">
        <v>35</v>
      </c>
      <c r="J17" s="75" t="s">
        <v>35</v>
      </c>
      <c r="K17" s="75" t="s">
        <v>35</v>
      </c>
      <c r="L17" s="75" t="s">
        <v>35</v>
      </c>
      <c r="M17" s="75" t="s">
        <v>35</v>
      </c>
      <c r="N17" s="75">
        <f>N18+N19+N20+N21</f>
        <v>694.9</v>
      </c>
      <c r="O17" s="75" t="s">
        <v>35</v>
      </c>
      <c r="P17" s="75">
        <f t="shared" si="0"/>
        <v>40.668344355357874</v>
      </c>
      <c r="Q17" s="75"/>
      <c r="R17" s="75"/>
      <c r="S17" s="75"/>
      <c r="T17" s="75"/>
      <c r="U17" s="75"/>
      <c r="V17" s="75"/>
      <c r="W17" s="75"/>
      <c r="X17" s="27" t="s">
        <v>35</v>
      </c>
      <c r="Y17" s="28" t="s">
        <v>35</v>
      </c>
      <c r="Z17" s="29"/>
    </row>
    <row r="18" spans="1:26" s="25" customFormat="1" ht="87" customHeight="1">
      <c r="A18" s="33" t="s">
        <v>65</v>
      </c>
      <c r="B18" s="41" t="s">
        <v>175</v>
      </c>
      <c r="C18" s="77">
        <v>783</v>
      </c>
      <c r="D18" s="42" t="s">
        <v>35</v>
      </c>
      <c r="E18" s="77" t="s">
        <v>35</v>
      </c>
      <c r="F18" s="77" t="s">
        <v>35</v>
      </c>
      <c r="G18" s="77" t="s">
        <v>35</v>
      </c>
      <c r="H18" s="77" t="s">
        <v>35</v>
      </c>
      <c r="I18" s="77" t="s">
        <v>35</v>
      </c>
      <c r="J18" s="77" t="s">
        <v>35</v>
      </c>
      <c r="K18" s="77" t="s">
        <v>35</v>
      </c>
      <c r="L18" s="77" t="s">
        <v>35</v>
      </c>
      <c r="M18" s="77" t="s">
        <v>35</v>
      </c>
      <c r="N18" s="77">
        <v>329.2</v>
      </c>
      <c r="O18" s="77" t="s">
        <v>35</v>
      </c>
      <c r="P18" s="75">
        <f t="shared" si="0"/>
        <v>42.043422733077904</v>
      </c>
      <c r="Q18" s="77"/>
      <c r="R18" s="77"/>
      <c r="S18" s="77"/>
      <c r="T18" s="77"/>
      <c r="U18" s="77"/>
      <c r="V18" s="77"/>
      <c r="W18" s="77"/>
      <c r="X18" s="22" t="s">
        <v>35</v>
      </c>
      <c r="Y18" s="23" t="s">
        <v>35</v>
      </c>
      <c r="Z18" s="24"/>
    </row>
    <row r="19" spans="1:26" s="25" customFormat="1" ht="88.5" customHeight="1">
      <c r="A19" s="33" t="s">
        <v>17</v>
      </c>
      <c r="B19" s="41" t="s">
        <v>176</v>
      </c>
      <c r="C19" s="77">
        <v>4</v>
      </c>
      <c r="D19" s="42" t="s">
        <v>35</v>
      </c>
      <c r="E19" s="77" t="s">
        <v>35</v>
      </c>
      <c r="F19" s="77" t="s">
        <v>35</v>
      </c>
      <c r="G19" s="77" t="s">
        <v>35</v>
      </c>
      <c r="H19" s="77" t="s">
        <v>35</v>
      </c>
      <c r="I19" s="77" t="s">
        <v>35</v>
      </c>
      <c r="J19" s="77" t="s">
        <v>35</v>
      </c>
      <c r="K19" s="77" t="s">
        <v>35</v>
      </c>
      <c r="L19" s="77" t="s">
        <v>35</v>
      </c>
      <c r="M19" s="77" t="s">
        <v>35</v>
      </c>
      <c r="N19" s="77">
        <v>2.2</v>
      </c>
      <c r="O19" s="77" t="s">
        <v>35</v>
      </c>
      <c r="P19" s="75">
        <f t="shared" si="0"/>
        <v>55.00000000000001</v>
      </c>
      <c r="Q19" s="77"/>
      <c r="R19" s="77"/>
      <c r="S19" s="77"/>
      <c r="T19" s="77"/>
      <c r="U19" s="77"/>
      <c r="V19" s="77"/>
      <c r="W19" s="77"/>
      <c r="X19" s="22" t="s">
        <v>35</v>
      </c>
      <c r="Y19" s="23" t="s">
        <v>35</v>
      </c>
      <c r="Z19" s="24"/>
    </row>
    <row r="20" spans="1:26" s="25" customFormat="1" ht="76.5" customHeight="1">
      <c r="A20" s="33" t="s">
        <v>73</v>
      </c>
      <c r="B20" s="41" t="s">
        <v>177</v>
      </c>
      <c r="C20" s="77">
        <v>1022.7</v>
      </c>
      <c r="D20" s="42" t="s">
        <v>35</v>
      </c>
      <c r="E20" s="77" t="s">
        <v>35</v>
      </c>
      <c r="F20" s="77" t="s">
        <v>35</v>
      </c>
      <c r="G20" s="77" t="s">
        <v>35</v>
      </c>
      <c r="H20" s="77" t="s">
        <v>35</v>
      </c>
      <c r="I20" s="77" t="s">
        <v>35</v>
      </c>
      <c r="J20" s="77" t="s">
        <v>35</v>
      </c>
      <c r="K20" s="77" t="s">
        <v>35</v>
      </c>
      <c r="L20" s="77" t="s">
        <v>35</v>
      </c>
      <c r="M20" s="77" t="s">
        <v>35</v>
      </c>
      <c r="N20" s="77">
        <v>429</v>
      </c>
      <c r="O20" s="77" t="s">
        <v>35</v>
      </c>
      <c r="P20" s="75">
        <f t="shared" si="0"/>
        <v>41.947785274273976</v>
      </c>
      <c r="Q20" s="77"/>
      <c r="R20" s="77"/>
      <c r="S20" s="77"/>
      <c r="T20" s="77"/>
      <c r="U20" s="77"/>
      <c r="V20" s="77"/>
      <c r="W20" s="77"/>
      <c r="X20" s="22" t="s">
        <v>35</v>
      </c>
      <c r="Y20" s="23" t="s">
        <v>35</v>
      </c>
      <c r="Z20" s="24"/>
    </row>
    <row r="21" spans="1:26" s="25" customFormat="1" ht="84" customHeight="1">
      <c r="A21" s="33" t="s">
        <v>91</v>
      </c>
      <c r="B21" s="41" t="s">
        <v>18</v>
      </c>
      <c r="C21" s="77">
        <v>-101</v>
      </c>
      <c r="D21" s="42" t="s">
        <v>35</v>
      </c>
      <c r="E21" s="77" t="s">
        <v>35</v>
      </c>
      <c r="F21" s="77" t="s">
        <v>35</v>
      </c>
      <c r="G21" s="77" t="s">
        <v>35</v>
      </c>
      <c r="H21" s="77" t="s">
        <v>35</v>
      </c>
      <c r="I21" s="77" t="s">
        <v>35</v>
      </c>
      <c r="J21" s="77" t="s">
        <v>35</v>
      </c>
      <c r="K21" s="77" t="s">
        <v>35</v>
      </c>
      <c r="L21" s="77" t="s">
        <v>35</v>
      </c>
      <c r="M21" s="77" t="s">
        <v>35</v>
      </c>
      <c r="N21" s="77">
        <v>-65.5</v>
      </c>
      <c r="O21" s="77" t="s">
        <v>35</v>
      </c>
      <c r="P21" s="75">
        <f t="shared" si="0"/>
        <v>64.85148514851485</v>
      </c>
      <c r="Q21" s="77"/>
      <c r="R21" s="77"/>
      <c r="S21" s="77"/>
      <c r="T21" s="77"/>
      <c r="U21" s="77"/>
      <c r="V21" s="77"/>
      <c r="W21" s="77"/>
      <c r="X21" s="22" t="s">
        <v>35</v>
      </c>
      <c r="Y21" s="23" t="s">
        <v>35</v>
      </c>
      <c r="Z21" s="24"/>
    </row>
    <row r="22" spans="1:26" s="30" customFormat="1" ht="15" customHeight="1">
      <c r="A22" s="39" t="s">
        <v>19</v>
      </c>
      <c r="B22" s="40" t="s">
        <v>111</v>
      </c>
      <c r="C22" s="75">
        <f>C23</f>
        <v>0</v>
      </c>
      <c r="D22" s="36" t="s">
        <v>35</v>
      </c>
      <c r="E22" s="75" t="s">
        <v>35</v>
      </c>
      <c r="F22" s="75" t="s">
        <v>35</v>
      </c>
      <c r="G22" s="75" t="s">
        <v>35</v>
      </c>
      <c r="H22" s="75" t="s">
        <v>35</v>
      </c>
      <c r="I22" s="75" t="s">
        <v>35</v>
      </c>
      <c r="J22" s="75" t="s">
        <v>35</v>
      </c>
      <c r="K22" s="75" t="s">
        <v>35</v>
      </c>
      <c r="L22" s="75" t="s">
        <v>35</v>
      </c>
      <c r="M22" s="75" t="s">
        <v>35</v>
      </c>
      <c r="N22" s="75">
        <f>N23</f>
        <v>7.5</v>
      </c>
      <c r="O22" s="75" t="s">
        <v>35</v>
      </c>
      <c r="P22" s="75">
        <v>0</v>
      </c>
      <c r="Q22" s="75"/>
      <c r="R22" s="75"/>
      <c r="S22" s="75"/>
      <c r="T22" s="75"/>
      <c r="U22" s="75"/>
      <c r="V22" s="75"/>
      <c r="W22" s="75"/>
      <c r="X22" s="27" t="s">
        <v>35</v>
      </c>
      <c r="Y22" s="28" t="s">
        <v>35</v>
      </c>
      <c r="Z22" s="29"/>
    </row>
    <row r="23" spans="1:26" s="25" customFormat="1" ht="12">
      <c r="A23" s="33" t="s">
        <v>90</v>
      </c>
      <c r="B23" s="41" t="s">
        <v>69</v>
      </c>
      <c r="C23" s="77">
        <v>0</v>
      </c>
      <c r="D23" s="42" t="s">
        <v>35</v>
      </c>
      <c r="E23" s="77" t="s">
        <v>35</v>
      </c>
      <c r="F23" s="77" t="s">
        <v>35</v>
      </c>
      <c r="G23" s="77" t="s">
        <v>35</v>
      </c>
      <c r="H23" s="77" t="s">
        <v>35</v>
      </c>
      <c r="I23" s="77" t="s">
        <v>35</v>
      </c>
      <c r="J23" s="77" t="s">
        <v>35</v>
      </c>
      <c r="K23" s="77" t="s">
        <v>35</v>
      </c>
      <c r="L23" s="77" t="s">
        <v>35</v>
      </c>
      <c r="M23" s="77" t="s">
        <v>35</v>
      </c>
      <c r="N23" s="77">
        <v>7.5</v>
      </c>
      <c r="O23" s="77" t="s">
        <v>35</v>
      </c>
      <c r="P23" s="75">
        <v>0</v>
      </c>
      <c r="Q23" s="77"/>
      <c r="R23" s="77"/>
      <c r="S23" s="77"/>
      <c r="T23" s="77"/>
      <c r="U23" s="77"/>
      <c r="V23" s="77"/>
      <c r="W23" s="77"/>
      <c r="X23" s="22" t="s">
        <v>35</v>
      </c>
      <c r="Y23" s="23" t="s">
        <v>35</v>
      </c>
      <c r="Z23" s="24"/>
    </row>
    <row r="24" spans="1:26" s="30" customFormat="1" ht="12">
      <c r="A24" s="39" t="s">
        <v>52</v>
      </c>
      <c r="B24" s="40" t="s">
        <v>98</v>
      </c>
      <c r="C24" s="75">
        <f>C25+C26+C27</f>
        <v>3600</v>
      </c>
      <c r="D24" s="36" t="s">
        <v>35</v>
      </c>
      <c r="E24" s="75" t="s">
        <v>35</v>
      </c>
      <c r="F24" s="75" t="s">
        <v>35</v>
      </c>
      <c r="G24" s="75" t="s">
        <v>35</v>
      </c>
      <c r="H24" s="75" t="s">
        <v>35</v>
      </c>
      <c r="I24" s="75" t="s">
        <v>35</v>
      </c>
      <c r="J24" s="75" t="s">
        <v>35</v>
      </c>
      <c r="K24" s="75" t="s">
        <v>35</v>
      </c>
      <c r="L24" s="75" t="s">
        <v>35</v>
      </c>
      <c r="M24" s="75" t="s">
        <v>35</v>
      </c>
      <c r="N24" s="75">
        <f>N25+N26+N27</f>
        <v>1399.2</v>
      </c>
      <c r="O24" s="75" t="s">
        <v>35</v>
      </c>
      <c r="P24" s="75">
        <f aca="true" t="shared" si="1" ref="P24:P32">N24*100/C24</f>
        <v>38.86666666666667</v>
      </c>
      <c r="Q24" s="75"/>
      <c r="R24" s="75"/>
      <c r="S24" s="75"/>
      <c r="T24" s="75"/>
      <c r="U24" s="75"/>
      <c r="V24" s="75"/>
      <c r="W24" s="75"/>
      <c r="X24" s="27" t="s">
        <v>35</v>
      </c>
      <c r="Y24" s="28" t="s">
        <v>35</v>
      </c>
      <c r="Z24" s="29"/>
    </row>
    <row r="25" spans="1:26" s="25" customFormat="1" ht="42.75" customHeight="1">
      <c r="A25" s="33" t="s">
        <v>0</v>
      </c>
      <c r="B25" s="41" t="s">
        <v>113</v>
      </c>
      <c r="C25" s="77">
        <v>630</v>
      </c>
      <c r="D25" s="42" t="s">
        <v>35</v>
      </c>
      <c r="E25" s="77" t="s">
        <v>35</v>
      </c>
      <c r="F25" s="77" t="s">
        <v>35</v>
      </c>
      <c r="G25" s="77" t="s">
        <v>35</v>
      </c>
      <c r="H25" s="77" t="s">
        <v>35</v>
      </c>
      <c r="I25" s="77" t="s">
        <v>35</v>
      </c>
      <c r="J25" s="77" t="s">
        <v>35</v>
      </c>
      <c r="K25" s="77" t="s">
        <v>35</v>
      </c>
      <c r="L25" s="77" t="s">
        <v>35</v>
      </c>
      <c r="M25" s="77" t="s">
        <v>35</v>
      </c>
      <c r="N25" s="77">
        <v>83.4</v>
      </c>
      <c r="O25" s="77" t="s">
        <v>35</v>
      </c>
      <c r="P25" s="75">
        <f t="shared" si="1"/>
        <v>13.238095238095237</v>
      </c>
      <c r="Q25" s="77"/>
      <c r="R25" s="77"/>
      <c r="S25" s="77"/>
      <c r="T25" s="77"/>
      <c r="U25" s="77"/>
      <c r="V25" s="77"/>
      <c r="W25" s="77"/>
      <c r="X25" s="22" t="s">
        <v>35</v>
      </c>
      <c r="Y25" s="23" t="s">
        <v>35</v>
      </c>
      <c r="Z25" s="24"/>
    </row>
    <row r="26" spans="1:26" s="25" customFormat="1" ht="36">
      <c r="A26" s="33" t="s">
        <v>36</v>
      </c>
      <c r="B26" s="41" t="s">
        <v>3</v>
      </c>
      <c r="C26" s="77">
        <v>2410</v>
      </c>
      <c r="D26" s="42" t="s">
        <v>35</v>
      </c>
      <c r="E26" s="77" t="s">
        <v>35</v>
      </c>
      <c r="F26" s="77" t="s">
        <v>35</v>
      </c>
      <c r="G26" s="77" t="s">
        <v>35</v>
      </c>
      <c r="H26" s="77" t="s">
        <v>35</v>
      </c>
      <c r="I26" s="77" t="s">
        <v>35</v>
      </c>
      <c r="J26" s="77" t="s">
        <v>35</v>
      </c>
      <c r="K26" s="77" t="s">
        <v>35</v>
      </c>
      <c r="L26" s="77" t="s">
        <v>35</v>
      </c>
      <c r="M26" s="77" t="s">
        <v>35</v>
      </c>
      <c r="N26" s="77">
        <v>1273.5</v>
      </c>
      <c r="O26" s="77" t="s">
        <v>35</v>
      </c>
      <c r="P26" s="75">
        <f t="shared" si="1"/>
        <v>52.84232365145228</v>
      </c>
      <c r="Q26" s="77"/>
      <c r="R26" s="77"/>
      <c r="S26" s="77"/>
      <c r="T26" s="77"/>
      <c r="U26" s="77"/>
      <c r="V26" s="77"/>
      <c r="W26" s="77"/>
      <c r="X26" s="22" t="s">
        <v>35</v>
      </c>
      <c r="Y26" s="23" t="s">
        <v>35</v>
      </c>
      <c r="Z26" s="24"/>
    </row>
    <row r="27" spans="1:26" s="25" customFormat="1" ht="39" customHeight="1">
      <c r="A27" s="33" t="s">
        <v>108</v>
      </c>
      <c r="B27" s="41" t="s">
        <v>33</v>
      </c>
      <c r="C27" s="77">
        <v>560</v>
      </c>
      <c r="D27" s="42" t="s">
        <v>35</v>
      </c>
      <c r="E27" s="77" t="s">
        <v>35</v>
      </c>
      <c r="F27" s="77" t="s">
        <v>35</v>
      </c>
      <c r="G27" s="77" t="s">
        <v>35</v>
      </c>
      <c r="H27" s="77" t="s">
        <v>35</v>
      </c>
      <c r="I27" s="77" t="s">
        <v>35</v>
      </c>
      <c r="J27" s="77" t="s">
        <v>35</v>
      </c>
      <c r="K27" s="77" t="s">
        <v>35</v>
      </c>
      <c r="L27" s="77" t="s">
        <v>35</v>
      </c>
      <c r="M27" s="77" t="s">
        <v>35</v>
      </c>
      <c r="N27" s="77">
        <v>42.3</v>
      </c>
      <c r="O27" s="77" t="s">
        <v>35</v>
      </c>
      <c r="P27" s="75">
        <f t="shared" si="1"/>
        <v>7.553571428571429</v>
      </c>
      <c r="Q27" s="77"/>
      <c r="R27" s="77"/>
      <c r="S27" s="77"/>
      <c r="T27" s="77"/>
      <c r="U27" s="77"/>
      <c r="V27" s="77"/>
      <c r="W27" s="77"/>
      <c r="X27" s="22" t="s">
        <v>35</v>
      </c>
      <c r="Y27" s="23" t="s">
        <v>35</v>
      </c>
      <c r="Z27" s="24"/>
    </row>
    <row r="28" spans="1:26" s="30" customFormat="1" ht="41.25" customHeight="1">
      <c r="A28" s="39" t="s">
        <v>37</v>
      </c>
      <c r="B28" s="40" t="s">
        <v>25</v>
      </c>
      <c r="C28" s="75">
        <f>C29+C30+C31</f>
        <v>722</v>
      </c>
      <c r="D28" s="36" t="s">
        <v>35</v>
      </c>
      <c r="E28" s="75" t="s">
        <v>35</v>
      </c>
      <c r="F28" s="75" t="s">
        <v>35</v>
      </c>
      <c r="G28" s="75" t="s">
        <v>35</v>
      </c>
      <c r="H28" s="75" t="s">
        <v>35</v>
      </c>
      <c r="I28" s="75" t="s">
        <v>35</v>
      </c>
      <c r="J28" s="75" t="s">
        <v>35</v>
      </c>
      <c r="K28" s="75" t="s">
        <v>35</v>
      </c>
      <c r="L28" s="75" t="s">
        <v>35</v>
      </c>
      <c r="M28" s="75" t="s">
        <v>35</v>
      </c>
      <c r="N28" s="75">
        <f>N29+N30+N31</f>
        <v>260.8</v>
      </c>
      <c r="O28" s="75" t="s">
        <v>35</v>
      </c>
      <c r="P28" s="75">
        <f t="shared" si="1"/>
        <v>36.121883656509695</v>
      </c>
      <c r="Q28" s="75"/>
      <c r="R28" s="75"/>
      <c r="S28" s="75"/>
      <c r="T28" s="75"/>
      <c r="U28" s="75"/>
      <c r="V28" s="75"/>
      <c r="W28" s="75"/>
      <c r="X28" s="27" t="s">
        <v>35</v>
      </c>
      <c r="Y28" s="28" t="s">
        <v>35</v>
      </c>
      <c r="Z28" s="29"/>
    </row>
    <row r="29" spans="1:26" s="25" customFormat="1" ht="76.5" customHeight="1">
      <c r="A29" s="33" t="s">
        <v>14</v>
      </c>
      <c r="B29" s="41" t="s">
        <v>79</v>
      </c>
      <c r="C29" s="77">
        <v>400</v>
      </c>
      <c r="D29" s="42" t="s">
        <v>35</v>
      </c>
      <c r="E29" s="77" t="s">
        <v>35</v>
      </c>
      <c r="F29" s="77" t="s">
        <v>35</v>
      </c>
      <c r="G29" s="77" t="s">
        <v>35</v>
      </c>
      <c r="H29" s="77" t="s">
        <v>35</v>
      </c>
      <c r="I29" s="77" t="s">
        <v>35</v>
      </c>
      <c r="J29" s="77" t="s">
        <v>35</v>
      </c>
      <c r="K29" s="77" t="s">
        <v>35</v>
      </c>
      <c r="L29" s="77" t="s">
        <v>35</v>
      </c>
      <c r="M29" s="77" t="s">
        <v>35</v>
      </c>
      <c r="N29" s="77">
        <v>149.4</v>
      </c>
      <c r="O29" s="77" t="s">
        <v>35</v>
      </c>
      <c r="P29" s="75">
        <f t="shared" si="1"/>
        <v>37.35</v>
      </c>
      <c r="Q29" s="77"/>
      <c r="R29" s="77"/>
      <c r="S29" s="77"/>
      <c r="T29" s="77"/>
      <c r="U29" s="77"/>
      <c r="V29" s="77"/>
      <c r="W29" s="77"/>
      <c r="X29" s="22" t="s">
        <v>35</v>
      </c>
      <c r="Y29" s="23" t="s">
        <v>35</v>
      </c>
      <c r="Z29" s="24"/>
    </row>
    <row r="30" spans="1:26" s="25" customFormat="1" ht="36">
      <c r="A30" s="33" t="s">
        <v>58</v>
      </c>
      <c r="B30" s="41" t="s">
        <v>8</v>
      </c>
      <c r="C30" s="77">
        <v>172</v>
      </c>
      <c r="D30" s="42" t="s">
        <v>35</v>
      </c>
      <c r="E30" s="77" t="s">
        <v>35</v>
      </c>
      <c r="F30" s="77" t="s">
        <v>35</v>
      </c>
      <c r="G30" s="77" t="s">
        <v>35</v>
      </c>
      <c r="H30" s="77" t="s">
        <v>35</v>
      </c>
      <c r="I30" s="77" t="s">
        <v>35</v>
      </c>
      <c r="J30" s="77" t="s">
        <v>35</v>
      </c>
      <c r="K30" s="77" t="s">
        <v>35</v>
      </c>
      <c r="L30" s="77" t="s">
        <v>35</v>
      </c>
      <c r="M30" s="77" t="s">
        <v>35</v>
      </c>
      <c r="N30" s="77">
        <v>85.6</v>
      </c>
      <c r="O30" s="77" t="s">
        <v>35</v>
      </c>
      <c r="P30" s="75">
        <f t="shared" si="1"/>
        <v>49.76744186046512</v>
      </c>
      <c r="Q30" s="77"/>
      <c r="R30" s="77"/>
      <c r="S30" s="77"/>
      <c r="T30" s="77"/>
      <c r="U30" s="77"/>
      <c r="V30" s="77"/>
      <c r="W30" s="77"/>
      <c r="X30" s="22" t="s">
        <v>35</v>
      </c>
      <c r="Y30" s="23" t="s">
        <v>35</v>
      </c>
      <c r="Z30" s="24"/>
    </row>
    <row r="31" spans="1:26" s="25" customFormat="1" ht="78.75" customHeight="1">
      <c r="A31" s="33" t="s">
        <v>7</v>
      </c>
      <c r="B31" s="41" t="s">
        <v>22</v>
      </c>
      <c r="C31" s="77">
        <v>150</v>
      </c>
      <c r="D31" s="42" t="s">
        <v>35</v>
      </c>
      <c r="E31" s="77" t="s">
        <v>35</v>
      </c>
      <c r="F31" s="77" t="s">
        <v>35</v>
      </c>
      <c r="G31" s="77" t="s">
        <v>35</v>
      </c>
      <c r="H31" s="77" t="s">
        <v>35</v>
      </c>
      <c r="I31" s="77" t="s">
        <v>35</v>
      </c>
      <c r="J31" s="77" t="s">
        <v>35</v>
      </c>
      <c r="K31" s="77" t="s">
        <v>35</v>
      </c>
      <c r="L31" s="77" t="s">
        <v>35</v>
      </c>
      <c r="M31" s="77" t="s">
        <v>35</v>
      </c>
      <c r="N31" s="77">
        <v>25.8</v>
      </c>
      <c r="O31" s="77" t="s">
        <v>35</v>
      </c>
      <c r="P31" s="75">
        <f t="shared" si="1"/>
        <v>17.2</v>
      </c>
      <c r="Q31" s="77"/>
      <c r="R31" s="77"/>
      <c r="S31" s="77"/>
      <c r="T31" s="77"/>
      <c r="U31" s="77"/>
      <c r="V31" s="77"/>
      <c r="W31" s="77"/>
      <c r="X31" s="22" t="s">
        <v>35</v>
      </c>
      <c r="Y31" s="23" t="s">
        <v>35</v>
      </c>
      <c r="Z31" s="24"/>
    </row>
    <row r="32" spans="1:26" s="30" customFormat="1" ht="24">
      <c r="A32" s="39" t="s">
        <v>87</v>
      </c>
      <c r="B32" s="40" t="s">
        <v>23</v>
      </c>
      <c r="C32" s="75">
        <f>C33+C34</f>
        <v>10</v>
      </c>
      <c r="D32" s="36" t="s">
        <v>35</v>
      </c>
      <c r="E32" s="75" t="s">
        <v>35</v>
      </c>
      <c r="F32" s="75" t="s">
        <v>35</v>
      </c>
      <c r="G32" s="75" t="s">
        <v>35</v>
      </c>
      <c r="H32" s="75" t="s">
        <v>35</v>
      </c>
      <c r="I32" s="75" t="s">
        <v>35</v>
      </c>
      <c r="J32" s="75" t="s">
        <v>35</v>
      </c>
      <c r="K32" s="75" t="s">
        <v>35</v>
      </c>
      <c r="L32" s="75" t="s">
        <v>35</v>
      </c>
      <c r="M32" s="75" t="s">
        <v>35</v>
      </c>
      <c r="N32" s="75">
        <f>N33+N34</f>
        <v>11.6</v>
      </c>
      <c r="O32" s="75" t="s">
        <v>35</v>
      </c>
      <c r="P32" s="75">
        <f t="shared" si="1"/>
        <v>116</v>
      </c>
      <c r="Q32" s="75"/>
      <c r="R32" s="75"/>
      <c r="S32" s="75"/>
      <c r="T32" s="75"/>
      <c r="U32" s="75"/>
      <c r="V32" s="75"/>
      <c r="W32" s="75"/>
      <c r="X32" s="27" t="s">
        <v>35</v>
      </c>
      <c r="Y32" s="28" t="s">
        <v>35</v>
      </c>
      <c r="Z32" s="29"/>
    </row>
    <row r="33" spans="1:26" s="25" customFormat="1" ht="132" customHeight="1" hidden="1">
      <c r="A33" s="33" t="s">
        <v>48</v>
      </c>
      <c r="B33" s="41" t="s">
        <v>70</v>
      </c>
      <c r="C33" s="77">
        <v>0</v>
      </c>
      <c r="D33" s="42" t="s">
        <v>35</v>
      </c>
      <c r="E33" s="77" t="s">
        <v>35</v>
      </c>
      <c r="F33" s="77" t="s">
        <v>35</v>
      </c>
      <c r="G33" s="77" t="s">
        <v>35</v>
      </c>
      <c r="H33" s="77" t="s">
        <v>35</v>
      </c>
      <c r="I33" s="77" t="s">
        <v>35</v>
      </c>
      <c r="J33" s="77" t="s">
        <v>35</v>
      </c>
      <c r="K33" s="77" t="s">
        <v>35</v>
      </c>
      <c r="L33" s="77" t="s">
        <v>35</v>
      </c>
      <c r="M33" s="77" t="s">
        <v>35</v>
      </c>
      <c r="N33" s="77">
        <v>0</v>
      </c>
      <c r="O33" s="77" t="s">
        <v>35</v>
      </c>
      <c r="P33" s="75">
        <v>0</v>
      </c>
      <c r="Q33" s="77"/>
      <c r="R33" s="77"/>
      <c r="S33" s="77"/>
      <c r="T33" s="77"/>
      <c r="U33" s="77"/>
      <c r="V33" s="77"/>
      <c r="W33" s="77"/>
      <c r="X33" s="22" t="s">
        <v>35</v>
      </c>
      <c r="Y33" s="23" t="s">
        <v>35</v>
      </c>
      <c r="Z33" s="24"/>
    </row>
    <row r="34" spans="1:26" s="25" customFormat="1" ht="53.25" customHeight="1">
      <c r="A34" s="33" t="s">
        <v>104</v>
      </c>
      <c r="B34" s="41" t="s">
        <v>106</v>
      </c>
      <c r="C34" s="77">
        <v>10</v>
      </c>
      <c r="D34" s="42" t="s">
        <v>35</v>
      </c>
      <c r="E34" s="77" t="s">
        <v>35</v>
      </c>
      <c r="F34" s="77" t="s">
        <v>35</v>
      </c>
      <c r="G34" s="77" t="s">
        <v>35</v>
      </c>
      <c r="H34" s="77" t="s">
        <v>35</v>
      </c>
      <c r="I34" s="77" t="s">
        <v>35</v>
      </c>
      <c r="J34" s="77" t="s">
        <v>35</v>
      </c>
      <c r="K34" s="77" t="s">
        <v>35</v>
      </c>
      <c r="L34" s="77" t="s">
        <v>35</v>
      </c>
      <c r="M34" s="77" t="s">
        <v>35</v>
      </c>
      <c r="N34" s="77">
        <v>11.6</v>
      </c>
      <c r="O34" s="77" t="s">
        <v>35</v>
      </c>
      <c r="P34" s="75">
        <f aca="true" t="shared" si="2" ref="P34:P45">N34*100/C34</f>
        <v>116</v>
      </c>
      <c r="Q34" s="77"/>
      <c r="R34" s="77"/>
      <c r="S34" s="77"/>
      <c r="T34" s="77"/>
      <c r="U34" s="77"/>
      <c r="V34" s="77"/>
      <c r="W34" s="77"/>
      <c r="X34" s="22" t="s">
        <v>35</v>
      </c>
      <c r="Y34" s="23" t="s">
        <v>35</v>
      </c>
      <c r="Z34" s="24"/>
    </row>
    <row r="35" spans="1:26" s="30" customFormat="1" ht="12" hidden="1">
      <c r="A35" s="39" t="s">
        <v>146</v>
      </c>
      <c r="B35" s="40" t="s">
        <v>148</v>
      </c>
      <c r="C35" s="75">
        <f>C36</f>
        <v>0</v>
      </c>
      <c r="D35" s="36"/>
      <c r="E35" s="75"/>
      <c r="F35" s="75"/>
      <c r="G35" s="75"/>
      <c r="H35" s="75"/>
      <c r="I35" s="75"/>
      <c r="J35" s="75"/>
      <c r="K35" s="75"/>
      <c r="L35" s="75"/>
      <c r="M35" s="75"/>
      <c r="N35" s="75">
        <f>N36</f>
        <v>0</v>
      </c>
      <c r="O35" s="75"/>
      <c r="P35" s="75" t="e">
        <f t="shared" si="2"/>
        <v>#DIV/0!</v>
      </c>
      <c r="Q35" s="75"/>
      <c r="R35" s="75"/>
      <c r="S35" s="75"/>
      <c r="T35" s="75"/>
      <c r="U35" s="75"/>
      <c r="V35" s="75"/>
      <c r="W35" s="75"/>
      <c r="X35" s="27"/>
      <c r="Y35" s="28"/>
      <c r="Z35" s="29"/>
    </row>
    <row r="36" spans="1:26" s="25" customFormat="1" ht="24" hidden="1">
      <c r="A36" s="33" t="s">
        <v>147</v>
      </c>
      <c r="B36" s="41" t="s">
        <v>149</v>
      </c>
      <c r="C36" s="77">
        <v>0</v>
      </c>
      <c r="D36" s="42"/>
      <c r="E36" s="77"/>
      <c r="F36" s="77"/>
      <c r="G36" s="77"/>
      <c r="H36" s="77"/>
      <c r="I36" s="77"/>
      <c r="J36" s="77"/>
      <c r="K36" s="77"/>
      <c r="L36" s="77"/>
      <c r="M36" s="77"/>
      <c r="N36" s="77">
        <v>0</v>
      </c>
      <c r="O36" s="77"/>
      <c r="P36" s="75" t="e">
        <f t="shared" si="2"/>
        <v>#DIV/0!</v>
      </c>
      <c r="Q36" s="77"/>
      <c r="R36" s="77"/>
      <c r="S36" s="77"/>
      <c r="T36" s="77"/>
      <c r="U36" s="77"/>
      <c r="V36" s="77"/>
      <c r="W36" s="77"/>
      <c r="X36" s="22"/>
      <c r="Y36" s="23"/>
      <c r="Z36" s="24"/>
    </row>
    <row r="37" spans="1:26" s="30" customFormat="1" ht="18" customHeight="1">
      <c r="A37" s="39" t="s">
        <v>66</v>
      </c>
      <c r="B37" s="40" t="s">
        <v>39</v>
      </c>
      <c r="C37" s="75">
        <f>C38+C51</f>
        <v>26757.9</v>
      </c>
      <c r="D37" s="36" t="s">
        <v>35</v>
      </c>
      <c r="E37" s="75" t="s">
        <v>35</v>
      </c>
      <c r="F37" s="75" t="s">
        <v>35</v>
      </c>
      <c r="G37" s="75" t="s">
        <v>35</v>
      </c>
      <c r="H37" s="75" t="s">
        <v>35</v>
      </c>
      <c r="I37" s="75" t="s">
        <v>35</v>
      </c>
      <c r="J37" s="75" t="s">
        <v>35</v>
      </c>
      <c r="K37" s="75" t="s">
        <v>35</v>
      </c>
      <c r="L37" s="75" t="s">
        <v>35</v>
      </c>
      <c r="M37" s="75" t="s">
        <v>35</v>
      </c>
      <c r="N37" s="75">
        <f>N38+N51</f>
        <v>3206.2</v>
      </c>
      <c r="O37" s="75" t="s">
        <v>35</v>
      </c>
      <c r="P37" s="75">
        <f t="shared" si="2"/>
        <v>11.982255707660167</v>
      </c>
      <c r="Q37" s="75"/>
      <c r="R37" s="75"/>
      <c r="S37" s="75"/>
      <c r="T37" s="75"/>
      <c r="U37" s="75"/>
      <c r="V37" s="75"/>
      <c r="W37" s="75"/>
      <c r="X37" s="27" t="s">
        <v>35</v>
      </c>
      <c r="Y37" s="28" t="s">
        <v>35</v>
      </c>
      <c r="Z37" s="29"/>
    </row>
    <row r="38" spans="1:26" s="30" customFormat="1" ht="37.5" customHeight="1">
      <c r="A38" s="39" t="s">
        <v>145</v>
      </c>
      <c r="B38" s="40" t="s">
        <v>92</v>
      </c>
      <c r="C38" s="75">
        <f>C39+C41+C45+C49</f>
        <v>32030.7</v>
      </c>
      <c r="D38" s="36" t="s">
        <v>35</v>
      </c>
      <c r="E38" s="75" t="s">
        <v>35</v>
      </c>
      <c r="F38" s="75" t="s">
        <v>35</v>
      </c>
      <c r="G38" s="75" t="s">
        <v>35</v>
      </c>
      <c r="H38" s="75" t="s">
        <v>35</v>
      </c>
      <c r="I38" s="75" t="s">
        <v>35</v>
      </c>
      <c r="J38" s="75" t="s">
        <v>35</v>
      </c>
      <c r="K38" s="75" t="s">
        <v>35</v>
      </c>
      <c r="L38" s="75" t="s">
        <v>35</v>
      </c>
      <c r="M38" s="75" t="s">
        <v>35</v>
      </c>
      <c r="N38" s="75">
        <f>N39+N41+N45</f>
        <v>8479</v>
      </c>
      <c r="O38" s="75" t="s">
        <v>35</v>
      </c>
      <c r="P38" s="75">
        <f t="shared" si="2"/>
        <v>26.471478924906418</v>
      </c>
      <c r="Q38" s="75"/>
      <c r="R38" s="75"/>
      <c r="S38" s="75"/>
      <c r="T38" s="75"/>
      <c r="U38" s="75"/>
      <c r="V38" s="75"/>
      <c r="W38" s="75"/>
      <c r="X38" s="27" t="s">
        <v>35</v>
      </c>
      <c r="Y38" s="28" t="s">
        <v>35</v>
      </c>
      <c r="Z38" s="29"/>
    </row>
    <row r="39" spans="1:26" s="30" customFormat="1" ht="24">
      <c r="A39" s="39" t="s">
        <v>76</v>
      </c>
      <c r="B39" s="40" t="s">
        <v>166</v>
      </c>
      <c r="C39" s="75">
        <f>C40</f>
        <v>8766.3</v>
      </c>
      <c r="D39" s="36" t="s">
        <v>35</v>
      </c>
      <c r="E39" s="75" t="s">
        <v>35</v>
      </c>
      <c r="F39" s="75" t="s">
        <v>35</v>
      </c>
      <c r="G39" s="75" t="s">
        <v>35</v>
      </c>
      <c r="H39" s="75" t="s">
        <v>35</v>
      </c>
      <c r="I39" s="75" t="s">
        <v>35</v>
      </c>
      <c r="J39" s="75" t="s">
        <v>35</v>
      </c>
      <c r="K39" s="75" t="s">
        <v>35</v>
      </c>
      <c r="L39" s="75" t="s">
        <v>35</v>
      </c>
      <c r="M39" s="75" t="s">
        <v>35</v>
      </c>
      <c r="N39" s="75">
        <f>N40</f>
        <v>4383.2</v>
      </c>
      <c r="O39" s="75" t="s">
        <v>35</v>
      </c>
      <c r="P39" s="75">
        <f t="shared" si="2"/>
        <v>50.00057036606094</v>
      </c>
      <c r="Q39" s="75"/>
      <c r="R39" s="75"/>
      <c r="S39" s="75"/>
      <c r="T39" s="75"/>
      <c r="U39" s="75"/>
      <c r="V39" s="75"/>
      <c r="W39" s="75"/>
      <c r="X39" s="27" t="s">
        <v>35</v>
      </c>
      <c r="Y39" s="28" t="s">
        <v>35</v>
      </c>
      <c r="Z39" s="29"/>
    </row>
    <row r="40" spans="1:26" s="25" customFormat="1" ht="28.5" customHeight="1">
      <c r="A40" s="33" t="s">
        <v>82</v>
      </c>
      <c r="B40" s="41" t="s">
        <v>167</v>
      </c>
      <c r="C40" s="77">
        <v>8766.3</v>
      </c>
      <c r="D40" s="42" t="s">
        <v>35</v>
      </c>
      <c r="E40" s="77" t="s">
        <v>35</v>
      </c>
      <c r="F40" s="77" t="s">
        <v>35</v>
      </c>
      <c r="G40" s="77" t="s">
        <v>35</v>
      </c>
      <c r="H40" s="77" t="s">
        <v>35</v>
      </c>
      <c r="I40" s="77" t="s">
        <v>35</v>
      </c>
      <c r="J40" s="77" t="s">
        <v>35</v>
      </c>
      <c r="K40" s="77" t="s">
        <v>35</v>
      </c>
      <c r="L40" s="77" t="s">
        <v>35</v>
      </c>
      <c r="M40" s="77" t="s">
        <v>35</v>
      </c>
      <c r="N40" s="77">
        <v>4383.2</v>
      </c>
      <c r="O40" s="77" t="s">
        <v>35</v>
      </c>
      <c r="P40" s="75">
        <f t="shared" si="2"/>
        <v>50.00057036606094</v>
      </c>
      <c r="Q40" s="77"/>
      <c r="R40" s="77"/>
      <c r="S40" s="77"/>
      <c r="T40" s="77"/>
      <c r="U40" s="77"/>
      <c r="V40" s="77"/>
      <c r="W40" s="77"/>
      <c r="X40" s="22" t="s">
        <v>35</v>
      </c>
      <c r="Y40" s="23" t="s">
        <v>35</v>
      </c>
      <c r="Z40" s="24"/>
    </row>
    <row r="41" spans="1:26" s="30" customFormat="1" ht="24">
      <c r="A41" s="39" t="s">
        <v>68</v>
      </c>
      <c r="B41" s="40" t="s">
        <v>189</v>
      </c>
      <c r="C41" s="75">
        <f>C42+C43+C44</f>
        <v>23024.4</v>
      </c>
      <c r="D41" s="36" t="s">
        <v>35</v>
      </c>
      <c r="E41" s="75" t="s">
        <v>35</v>
      </c>
      <c r="F41" s="75" t="s">
        <v>35</v>
      </c>
      <c r="G41" s="75" t="s">
        <v>35</v>
      </c>
      <c r="H41" s="75" t="s">
        <v>35</v>
      </c>
      <c r="I41" s="75" t="s">
        <v>35</v>
      </c>
      <c r="J41" s="75" t="s">
        <v>35</v>
      </c>
      <c r="K41" s="75" t="s">
        <v>35</v>
      </c>
      <c r="L41" s="75" t="s">
        <v>35</v>
      </c>
      <c r="M41" s="75" t="s">
        <v>35</v>
      </c>
      <c r="N41" s="75">
        <f>N42+N43+N44</f>
        <v>4000</v>
      </c>
      <c r="O41" s="75" t="s">
        <v>35</v>
      </c>
      <c r="P41" s="75">
        <f t="shared" si="2"/>
        <v>17.372873994544918</v>
      </c>
      <c r="Q41" s="75"/>
      <c r="R41" s="75"/>
      <c r="S41" s="75"/>
      <c r="T41" s="75"/>
      <c r="U41" s="75"/>
      <c r="V41" s="75"/>
      <c r="W41" s="75"/>
      <c r="X41" s="27" t="s">
        <v>35</v>
      </c>
      <c r="Y41" s="28" t="s">
        <v>35</v>
      </c>
      <c r="Z41" s="29"/>
    </row>
    <row r="42" spans="1:26" s="25" customFormat="1" ht="84.75" customHeight="1">
      <c r="A42" s="33" t="s">
        <v>150</v>
      </c>
      <c r="B42" s="41" t="s">
        <v>178</v>
      </c>
      <c r="C42" s="77">
        <v>2081.2</v>
      </c>
      <c r="D42" s="42" t="s">
        <v>35</v>
      </c>
      <c r="E42" s="77" t="s">
        <v>35</v>
      </c>
      <c r="F42" s="77" t="s">
        <v>35</v>
      </c>
      <c r="G42" s="77" t="s">
        <v>35</v>
      </c>
      <c r="H42" s="77" t="s">
        <v>35</v>
      </c>
      <c r="I42" s="77" t="s">
        <v>35</v>
      </c>
      <c r="J42" s="77" t="s">
        <v>35</v>
      </c>
      <c r="K42" s="77" t="s">
        <v>35</v>
      </c>
      <c r="L42" s="77" t="s">
        <v>35</v>
      </c>
      <c r="M42" s="77" t="s">
        <v>35</v>
      </c>
      <c r="N42" s="77">
        <v>0</v>
      </c>
      <c r="O42" s="77" t="s">
        <v>35</v>
      </c>
      <c r="P42" s="75">
        <f t="shared" si="2"/>
        <v>0</v>
      </c>
      <c r="Q42" s="75" t="e">
        <f>O42*100/D42</f>
        <v>#VALUE!</v>
      </c>
      <c r="R42" s="75" t="e">
        <f>P42*100/#REF!</f>
        <v>#REF!</v>
      </c>
      <c r="S42" s="75" t="e">
        <f aca="true" t="shared" si="3" ref="S42:W43">Q42*100/E42</f>
        <v>#VALUE!</v>
      </c>
      <c r="T42" s="75" t="e">
        <f t="shared" si="3"/>
        <v>#REF!</v>
      </c>
      <c r="U42" s="75" t="e">
        <f t="shared" si="3"/>
        <v>#VALUE!</v>
      </c>
      <c r="V42" s="75" t="e">
        <f t="shared" si="3"/>
        <v>#REF!</v>
      </c>
      <c r="W42" s="75" t="e">
        <f t="shared" si="3"/>
        <v>#VALUE!</v>
      </c>
      <c r="X42" s="22" t="s">
        <v>35</v>
      </c>
      <c r="Y42" s="23" t="s">
        <v>35</v>
      </c>
      <c r="Z42" s="24"/>
    </row>
    <row r="43" spans="1:26" s="25" customFormat="1" ht="60" customHeight="1">
      <c r="A43" s="33" t="s">
        <v>151</v>
      </c>
      <c r="B43" s="41" t="s">
        <v>183</v>
      </c>
      <c r="C43" s="77">
        <v>20000</v>
      </c>
      <c r="D43" s="42" t="s">
        <v>35</v>
      </c>
      <c r="E43" s="77" t="s">
        <v>35</v>
      </c>
      <c r="F43" s="77" t="s">
        <v>35</v>
      </c>
      <c r="G43" s="77" t="s">
        <v>35</v>
      </c>
      <c r="H43" s="77" t="s">
        <v>35</v>
      </c>
      <c r="I43" s="77" t="s">
        <v>35</v>
      </c>
      <c r="J43" s="77" t="s">
        <v>35</v>
      </c>
      <c r="K43" s="77" t="s">
        <v>35</v>
      </c>
      <c r="L43" s="77" t="s">
        <v>35</v>
      </c>
      <c r="M43" s="77" t="s">
        <v>35</v>
      </c>
      <c r="N43" s="77">
        <v>4000</v>
      </c>
      <c r="O43" s="77" t="s">
        <v>35</v>
      </c>
      <c r="P43" s="75">
        <f t="shared" si="2"/>
        <v>20</v>
      </c>
      <c r="Q43" s="75" t="e">
        <f>O43*100/D43</f>
        <v>#VALUE!</v>
      </c>
      <c r="R43" s="75" t="e">
        <f>P43*100/#REF!</f>
        <v>#REF!</v>
      </c>
      <c r="S43" s="75" t="e">
        <f t="shared" si="3"/>
        <v>#VALUE!</v>
      </c>
      <c r="T43" s="75" t="e">
        <f t="shared" si="3"/>
        <v>#REF!</v>
      </c>
      <c r="U43" s="75" t="e">
        <f t="shared" si="3"/>
        <v>#VALUE!</v>
      </c>
      <c r="V43" s="75" t="e">
        <f t="shared" si="3"/>
        <v>#REF!</v>
      </c>
      <c r="W43" s="75" t="e">
        <f t="shared" si="3"/>
        <v>#VALUE!</v>
      </c>
      <c r="X43" s="22" t="s">
        <v>35</v>
      </c>
      <c r="Y43" s="23" t="s">
        <v>35</v>
      </c>
      <c r="Z43" s="24"/>
    </row>
    <row r="44" spans="1:26" s="25" customFormat="1" ht="12">
      <c r="A44" s="33" t="s">
        <v>152</v>
      </c>
      <c r="B44" s="41" t="s">
        <v>192</v>
      </c>
      <c r="C44" s="77">
        <v>943.2</v>
      </c>
      <c r="D44" s="42"/>
      <c r="E44" s="77"/>
      <c r="F44" s="77"/>
      <c r="G44" s="77"/>
      <c r="H44" s="77"/>
      <c r="I44" s="77"/>
      <c r="J44" s="77"/>
      <c r="K44" s="77"/>
      <c r="L44" s="77"/>
      <c r="M44" s="77"/>
      <c r="N44" s="77">
        <v>0</v>
      </c>
      <c r="O44" s="77"/>
      <c r="P44" s="75">
        <f t="shared" si="2"/>
        <v>0</v>
      </c>
      <c r="Q44" s="75"/>
      <c r="R44" s="75"/>
      <c r="S44" s="75"/>
      <c r="T44" s="75"/>
      <c r="U44" s="75"/>
      <c r="V44" s="75"/>
      <c r="W44" s="75"/>
      <c r="X44" s="22"/>
      <c r="Y44" s="23"/>
      <c r="Z44" s="24"/>
    </row>
    <row r="45" spans="1:26" s="25" customFormat="1" ht="24">
      <c r="A45" s="39" t="s">
        <v>153</v>
      </c>
      <c r="B45" s="40" t="s">
        <v>168</v>
      </c>
      <c r="C45" s="75">
        <f>C46+C47+C48</f>
        <v>202.3</v>
      </c>
      <c r="D45" s="36"/>
      <c r="E45" s="75"/>
      <c r="F45" s="75"/>
      <c r="G45" s="75"/>
      <c r="H45" s="75"/>
      <c r="I45" s="75"/>
      <c r="J45" s="75"/>
      <c r="K45" s="75"/>
      <c r="L45" s="75"/>
      <c r="M45" s="75"/>
      <c r="N45" s="75">
        <f>N46+N47</f>
        <v>95.8</v>
      </c>
      <c r="O45" s="75"/>
      <c r="P45" s="75">
        <f t="shared" si="2"/>
        <v>47.35541275333662</v>
      </c>
      <c r="Q45" s="75"/>
      <c r="R45" s="75"/>
      <c r="S45" s="75"/>
      <c r="T45" s="75"/>
      <c r="U45" s="75"/>
      <c r="V45" s="75"/>
      <c r="W45" s="75"/>
      <c r="X45" s="22"/>
      <c r="Y45" s="23"/>
      <c r="Z45" s="24"/>
    </row>
    <row r="46" spans="1:26" s="25" customFormat="1" ht="36" hidden="1">
      <c r="A46" s="33" t="s">
        <v>165</v>
      </c>
      <c r="B46" s="41" t="s">
        <v>169</v>
      </c>
      <c r="C46" s="77">
        <v>0</v>
      </c>
      <c r="D46" s="42"/>
      <c r="E46" s="77"/>
      <c r="F46" s="77"/>
      <c r="G46" s="77"/>
      <c r="H46" s="77"/>
      <c r="I46" s="77"/>
      <c r="J46" s="77"/>
      <c r="K46" s="77"/>
      <c r="L46" s="77"/>
      <c r="M46" s="77"/>
      <c r="N46" s="77">
        <v>0</v>
      </c>
      <c r="O46" s="77"/>
      <c r="P46" s="75">
        <v>0</v>
      </c>
      <c r="Q46" s="75"/>
      <c r="R46" s="75"/>
      <c r="S46" s="75"/>
      <c r="T46" s="75"/>
      <c r="U46" s="75"/>
      <c r="V46" s="75"/>
      <c r="W46" s="75"/>
      <c r="X46" s="22"/>
      <c r="Y46" s="23"/>
      <c r="Z46" s="24"/>
    </row>
    <row r="47" spans="1:26" s="25" customFormat="1" ht="36">
      <c r="A47" s="33" t="s">
        <v>154</v>
      </c>
      <c r="B47" s="41" t="s">
        <v>170</v>
      </c>
      <c r="C47" s="77">
        <v>202.3</v>
      </c>
      <c r="D47" s="42"/>
      <c r="E47" s="77"/>
      <c r="F47" s="77"/>
      <c r="G47" s="77"/>
      <c r="H47" s="77"/>
      <c r="I47" s="77"/>
      <c r="J47" s="77"/>
      <c r="K47" s="77"/>
      <c r="L47" s="77"/>
      <c r="M47" s="77"/>
      <c r="N47" s="77">
        <v>95.8</v>
      </c>
      <c r="O47" s="77"/>
      <c r="P47" s="75">
        <f>N47*100/C47</f>
        <v>47.35541275333662</v>
      </c>
      <c r="Q47" s="75"/>
      <c r="R47" s="75"/>
      <c r="S47" s="75"/>
      <c r="T47" s="75"/>
      <c r="U47" s="75"/>
      <c r="V47" s="75"/>
      <c r="W47" s="75"/>
      <c r="X47" s="22"/>
      <c r="Y47" s="23"/>
      <c r="Z47" s="24"/>
    </row>
    <row r="48" spans="1:26" s="25" customFormat="1" ht="51" customHeight="1" hidden="1">
      <c r="A48" s="60" t="s">
        <v>171</v>
      </c>
      <c r="B48" s="61" t="s">
        <v>172</v>
      </c>
      <c r="C48" s="77">
        <v>0</v>
      </c>
      <c r="D48" s="42"/>
      <c r="E48" s="77"/>
      <c r="F48" s="77"/>
      <c r="G48" s="77"/>
      <c r="H48" s="77"/>
      <c r="I48" s="77"/>
      <c r="J48" s="77"/>
      <c r="K48" s="77"/>
      <c r="L48" s="77"/>
      <c r="M48" s="77"/>
      <c r="N48" s="77">
        <v>0</v>
      </c>
      <c r="O48" s="77"/>
      <c r="P48" s="75">
        <v>0</v>
      </c>
      <c r="Q48" s="75"/>
      <c r="R48" s="75"/>
      <c r="S48" s="75"/>
      <c r="T48" s="75"/>
      <c r="U48" s="75"/>
      <c r="V48" s="75"/>
      <c r="W48" s="75"/>
      <c r="X48" s="22"/>
      <c r="Y48" s="23"/>
      <c r="Z48" s="24"/>
    </row>
    <row r="49" spans="1:26" s="25" customFormat="1" ht="21" customHeight="1">
      <c r="A49" s="95" t="s">
        <v>187</v>
      </c>
      <c r="B49" s="40" t="s">
        <v>190</v>
      </c>
      <c r="C49" s="75">
        <f>C50</f>
        <v>37.7</v>
      </c>
      <c r="D49" s="42"/>
      <c r="E49" s="75">
        <f aca="true" t="shared" si="4" ref="E49:W49">E50</f>
        <v>0</v>
      </c>
      <c r="F49" s="75">
        <f t="shared" si="4"/>
        <v>0</v>
      </c>
      <c r="G49" s="75">
        <f t="shared" si="4"/>
        <v>0</v>
      </c>
      <c r="H49" s="75">
        <f t="shared" si="4"/>
        <v>0</v>
      </c>
      <c r="I49" s="75">
        <f t="shared" si="4"/>
        <v>0</v>
      </c>
      <c r="J49" s="75">
        <f t="shared" si="4"/>
        <v>0</v>
      </c>
      <c r="K49" s="75">
        <f t="shared" si="4"/>
        <v>0</v>
      </c>
      <c r="L49" s="75">
        <f t="shared" si="4"/>
        <v>0</v>
      </c>
      <c r="M49" s="75">
        <f t="shared" si="4"/>
        <v>0</v>
      </c>
      <c r="N49" s="75">
        <f t="shared" si="4"/>
        <v>0</v>
      </c>
      <c r="O49" s="75">
        <f t="shared" si="4"/>
        <v>0</v>
      </c>
      <c r="P49" s="75">
        <f t="shared" si="4"/>
        <v>0</v>
      </c>
      <c r="Q49" s="75">
        <f t="shared" si="4"/>
        <v>0</v>
      </c>
      <c r="R49" s="75">
        <f t="shared" si="4"/>
        <v>0</v>
      </c>
      <c r="S49" s="75">
        <f t="shared" si="4"/>
        <v>0</v>
      </c>
      <c r="T49" s="75">
        <f t="shared" si="4"/>
        <v>0</v>
      </c>
      <c r="U49" s="75">
        <f t="shared" si="4"/>
        <v>0</v>
      </c>
      <c r="V49" s="75">
        <f t="shared" si="4"/>
        <v>0</v>
      </c>
      <c r="W49" s="75">
        <f t="shared" si="4"/>
        <v>0</v>
      </c>
      <c r="X49" s="22"/>
      <c r="Y49" s="23"/>
      <c r="Z49" s="24"/>
    </row>
    <row r="50" spans="1:26" s="25" customFormat="1" ht="38.25" customHeight="1">
      <c r="A50" s="94" t="s">
        <v>188</v>
      </c>
      <c r="B50" s="61" t="s">
        <v>191</v>
      </c>
      <c r="C50" s="77">
        <v>37.7</v>
      </c>
      <c r="D50" s="42"/>
      <c r="E50" s="77"/>
      <c r="F50" s="77"/>
      <c r="G50" s="77"/>
      <c r="H50" s="77"/>
      <c r="I50" s="77"/>
      <c r="J50" s="77"/>
      <c r="K50" s="77"/>
      <c r="L50" s="77"/>
      <c r="M50" s="77"/>
      <c r="N50" s="77">
        <v>0</v>
      </c>
      <c r="O50" s="77"/>
      <c r="P50" s="75">
        <v>0</v>
      </c>
      <c r="Q50" s="75"/>
      <c r="R50" s="75"/>
      <c r="S50" s="75"/>
      <c r="T50" s="75"/>
      <c r="U50" s="75"/>
      <c r="V50" s="75"/>
      <c r="W50" s="75"/>
      <c r="X50" s="22"/>
      <c r="Y50" s="23"/>
      <c r="Z50" s="24"/>
    </row>
    <row r="51" spans="1:26" s="30" customFormat="1" ht="39" customHeight="1">
      <c r="A51" s="39" t="s">
        <v>112</v>
      </c>
      <c r="B51" s="40" t="s">
        <v>51</v>
      </c>
      <c r="C51" s="75">
        <f>C52</f>
        <v>-5272.8</v>
      </c>
      <c r="D51" s="36" t="s">
        <v>35</v>
      </c>
      <c r="E51" s="75" t="s">
        <v>35</v>
      </c>
      <c r="F51" s="75" t="s">
        <v>35</v>
      </c>
      <c r="G51" s="75" t="s">
        <v>35</v>
      </c>
      <c r="H51" s="75" t="s">
        <v>35</v>
      </c>
      <c r="I51" s="75" t="s">
        <v>35</v>
      </c>
      <c r="J51" s="75" t="s">
        <v>35</v>
      </c>
      <c r="K51" s="75" t="s">
        <v>35</v>
      </c>
      <c r="L51" s="75" t="s">
        <v>35</v>
      </c>
      <c r="M51" s="75" t="s">
        <v>35</v>
      </c>
      <c r="N51" s="75">
        <f>N52</f>
        <v>-5272.8</v>
      </c>
      <c r="O51" s="75" t="s">
        <v>35</v>
      </c>
      <c r="P51" s="75">
        <f>N51*100/C51</f>
        <v>100</v>
      </c>
      <c r="Q51" s="75"/>
      <c r="R51" s="75"/>
      <c r="S51" s="75"/>
      <c r="T51" s="75"/>
      <c r="U51" s="75"/>
      <c r="V51" s="75"/>
      <c r="W51" s="75"/>
      <c r="X51" s="27" t="s">
        <v>35</v>
      </c>
      <c r="Y51" s="28" t="s">
        <v>35</v>
      </c>
      <c r="Z51" s="29"/>
    </row>
    <row r="52" spans="1:26" s="25" customFormat="1" ht="51" customHeight="1" thickBot="1">
      <c r="A52" s="33" t="s">
        <v>85</v>
      </c>
      <c r="B52" s="41" t="s">
        <v>184</v>
      </c>
      <c r="C52" s="77">
        <v>-5272.8</v>
      </c>
      <c r="D52" s="42" t="s">
        <v>35</v>
      </c>
      <c r="E52" s="77" t="s">
        <v>35</v>
      </c>
      <c r="F52" s="77" t="s">
        <v>35</v>
      </c>
      <c r="G52" s="77" t="s">
        <v>35</v>
      </c>
      <c r="H52" s="77" t="s">
        <v>35</v>
      </c>
      <c r="I52" s="77" t="s">
        <v>35</v>
      </c>
      <c r="J52" s="77" t="s">
        <v>35</v>
      </c>
      <c r="K52" s="77" t="s">
        <v>35</v>
      </c>
      <c r="L52" s="77" t="s">
        <v>35</v>
      </c>
      <c r="M52" s="77" t="s">
        <v>35</v>
      </c>
      <c r="N52" s="77">
        <v>-5272.8</v>
      </c>
      <c r="O52" s="77" t="s">
        <v>35</v>
      </c>
      <c r="P52" s="75">
        <f>N52*100/C52</f>
        <v>100</v>
      </c>
      <c r="Q52" s="77"/>
      <c r="R52" s="77"/>
      <c r="S52" s="77"/>
      <c r="T52" s="77"/>
      <c r="U52" s="77"/>
      <c r="V52" s="77"/>
      <c r="W52" s="77"/>
      <c r="X52" s="22" t="s">
        <v>35</v>
      </c>
      <c r="Y52" s="23" t="s">
        <v>35</v>
      </c>
      <c r="Z52" s="24"/>
    </row>
    <row r="53" spans="1:26" ht="13.5" customHeight="1">
      <c r="A53" s="1"/>
      <c r="B53" s="13"/>
      <c r="C53" s="72"/>
      <c r="D53" s="6" t="s">
        <v>86</v>
      </c>
      <c r="E53" s="72" t="s">
        <v>86</v>
      </c>
      <c r="F53" s="72" t="s">
        <v>86</v>
      </c>
      <c r="G53" s="72" t="s">
        <v>86</v>
      </c>
      <c r="H53" s="72" t="s">
        <v>86</v>
      </c>
      <c r="I53" s="72" t="s">
        <v>86</v>
      </c>
      <c r="J53" s="72" t="s">
        <v>86</v>
      </c>
      <c r="K53" s="72" t="s">
        <v>86</v>
      </c>
      <c r="L53" s="72" t="s">
        <v>86</v>
      </c>
      <c r="M53" s="72" t="s">
        <v>86</v>
      </c>
      <c r="N53" s="72"/>
      <c r="O53" s="72" t="s">
        <v>86</v>
      </c>
      <c r="P53" s="72"/>
      <c r="Q53" s="72" t="s">
        <v>86</v>
      </c>
      <c r="R53" s="72" t="s">
        <v>86</v>
      </c>
      <c r="S53" s="72" t="s">
        <v>86</v>
      </c>
      <c r="T53" s="72" t="s">
        <v>86</v>
      </c>
      <c r="U53" s="72" t="s">
        <v>86</v>
      </c>
      <c r="V53" s="72" t="s">
        <v>86</v>
      </c>
      <c r="W53" s="72" t="s">
        <v>86</v>
      </c>
      <c r="X53" s="6" t="s">
        <v>86</v>
      </c>
      <c r="Y53" s="6" t="s">
        <v>86</v>
      </c>
      <c r="Z53" s="11"/>
    </row>
    <row r="55" ht="15">
      <c r="D55" s="73"/>
    </row>
    <row r="56" ht="15">
      <c r="D56" s="73"/>
    </row>
    <row r="57" ht="15">
      <c r="D57" s="73"/>
    </row>
    <row r="58" ht="15">
      <c r="D58" s="73"/>
    </row>
    <row r="59" ht="15">
      <c r="D59" s="73"/>
    </row>
    <row r="60" ht="15">
      <c r="D60" s="73"/>
    </row>
    <row r="61" ht="15">
      <c r="D61" s="73"/>
    </row>
    <row r="62" ht="15">
      <c r="D62" s="73"/>
    </row>
    <row r="63" ht="15">
      <c r="D63" s="73"/>
    </row>
    <row r="64" ht="15">
      <c r="D64" s="73"/>
    </row>
    <row r="65" ht="15">
      <c r="D65" s="73"/>
    </row>
    <row r="66" ht="15">
      <c r="D66" s="73"/>
    </row>
    <row r="67" ht="15">
      <c r="D67" s="73"/>
    </row>
    <row r="68" ht="15">
      <c r="D68" s="73"/>
    </row>
    <row r="69" ht="15">
      <c r="D69" s="73"/>
    </row>
    <row r="70" ht="15">
      <c r="D70" s="73"/>
    </row>
    <row r="71" ht="15">
      <c r="D71" s="73"/>
    </row>
    <row r="72" ht="15">
      <c r="D72" s="73"/>
    </row>
    <row r="73" ht="15">
      <c r="D73" s="73"/>
    </row>
    <row r="74" ht="15">
      <c r="D74" s="73"/>
    </row>
    <row r="75" ht="15">
      <c r="D75" s="73"/>
    </row>
    <row r="76" ht="15">
      <c r="D76" s="73"/>
    </row>
    <row r="77" ht="15">
      <c r="D77" s="73"/>
    </row>
    <row r="78" ht="15">
      <c r="D78" s="73"/>
    </row>
    <row r="79" ht="15">
      <c r="D79" s="73"/>
    </row>
    <row r="80" ht="15">
      <c r="D80" s="73"/>
    </row>
    <row r="81" ht="15">
      <c r="D81" s="73"/>
    </row>
    <row r="82" ht="15">
      <c r="D82" s="73"/>
    </row>
    <row r="83" ht="15">
      <c r="D83" s="73"/>
    </row>
    <row r="84" ht="15">
      <c r="D84" s="73"/>
    </row>
    <row r="85" ht="15">
      <c r="D85" s="73"/>
    </row>
    <row r="86" ht="15">
      <c r="D86" s="73"/>
    </row>
    <row r="87" ht="15">
      <c r="D87" s="73"/>
    </row>
    <row r="88" ht="15">
      <c r="D88" s="73"/>
    </row>
    <row r="89" ht="15">
      <c r="D89" s="73"/>
    </row>
    <row r="90" ht="15">
      <c r="D90" s="73"/>
    </row>
    <row r="91" ht="15">
      <c r="D91" s="73"/>
    </row>
    <row r="92" ht="15">
      <c r="D92" s="73"/>
    </row>
    <row r="93" ht="15">
      <c r="D93" s="73"/>
    </row>
    <row r="94" ht="15">
      <c r="D94" s="73"/>
    </row>
    <row r="95" ht="15">
      <c r="D95" s="73"/>
    </row>
    <row r="96" ht="15">
      <c r="D96" s="73"/>
    </row>
    <row r="97" ht="15">
      <c r="D97" s="73"/>
    </row>
    <row r="98" ht="15">
      <c r="D98" s="73"/>
    </row>
    <row r="99" ht="15">
      <c r="D99" s="73"/>
    </row>
    <row r="100" ht="15">
      <c r="D100" s="73"/>
    </row>
    <row r="101" ht="15">
      <c r="D101" s="73"/>
    </row>
    <row r="102" ht="15">
      <c r="D102" s="73"/>
    </row>
    <row r="103" ht="15">
      <c r="D103" s="73"/>
    </row>
    <row r="104" ht="15">
      <c r="D104" s="73"/>
    </row>
    <row r="105" ht="15">
      <c r="D105" s="73"/>
    </row>
    <row r="106" ht="15">
      <c r="D106" s="73"/>
    </row>
    <row r="107" ht="15">
      <c r="D107" s="73"/>
    </row>
    <row r="108" ht="15">
      <c r="D108" s="73"/>
    </row>
    <row r="109" ht="15">
      <c r="D109" s="73"/>
    </row>
    <row r="110" ht="15">
      <c r="D110" s="73"/>
    </row>
    <row r="111" ht="15">
      <c r="D111" s="73"/>
    </row>
    <row r="112" ht="15">
      <c r="D112" s="73"/>
    </row>
    <row r="113" ht="15">
      <c r="D113" s="73"/>
    </row>
    <row r="114" ht="15">
      <c r="D114" s="73"/>
    </row>
    <row r="115" ht="15">
      <c r="D115" s="73"/>
    </row>
    <row r="116" ht="15">
      <c r="D116" s="73"/>
    </row>
    <row r="117" ht="15">
      <c r="D117" s="73"/>
    </row>
    <row r="118" ht="15">
      <c r="D118" s="73"/>
    </row>
    <row r="119" ht="15">
      <c r="D119" s="73"/>
    </row>
    <row r="120" ht="15">
      <c r="D120" s="73"/>
    </row>
    <row r="121" ht="15">
      <c r="D121" s="73"/>
    </row>
    <row r="122" ht="15">
      <c r="D122" s="73"/>
    </row>
    <row r="123" ht="15">
      <c r="D123" s="73"/>
    </row>
    <row r="124" ht="15">
      <c r="D124" s="73"/>
    </row>
    <row r="125" ht="15">
      <c r="D125" s="73"/>
    </row>
    <row r="126" ht="15">
      <c r="D126" s="73"/>
    </row>
    <row r="127" ht="15">
      <c r="D127" s="73"/>
    </row>
    <row r="128" ht="15">
      <c r="D128" s="73"/>
    </row>
    <row r="129" ht="15">
      <c r="D129" s="73"/>
    </row>
    <row r="130" ht="15">
      <c r="D130" s="73"/>
    </row>
    <row r="131" ht="15">
      <c r="D131" s="73"/>
    </row>
    <row r="132" ht="15">
      <c r="D132" s="73"/>
    </row>
    <row r="133" ht="15">
      <c r="D133" s="73"/>
    </row>
    <row r="134" ht="15">
      <c r="D134" s="73"/>
    </row>
    <row r="135" ht="15">
      <c r="D135" s="73"/>
    </row>
    <row r="136" ht="15">
      <c r="D136" s="73"/>
    </row>
    <row r="137" ht="15">
      <c r="D137" s="73"/>
    </row>
    <row r="138" ht="15">
      <c r="D138" s="73"/>
    </row>
    <row r="139" ht="15">
      <c r="D139" s="73"/>
    </row>
    <row r="140" ht="15">
      <c r="D140" s="73"/>
    </row>
    <row r="141" ht="15">
      <c r="D141" s="73"/>
    </row>
    <row r="142" ht="15">
      <c r="D142" s="73"/>
    </row>
    <row r="143" ht="15">
      <c r="D143" s="73"/>
    </row>
    <row r="144" ht="15">
      <c r="D144" s="73"/>
    </row>
    <row r="145" ht="15">
      <c r="D145" s="73"/>
    </row>
    <row r="146" ht="15">
      <c r="D146" s="73"/>
    </row>
    <row r="147" ht="15">
      <c r="D147" s="73"/>
    </row>
    <row r="148" ht="15">
      <c r="D148" s="73"/>
    </row>
  </sheetData>
  <sheetProtection/>
  <mergeCells count="10">
    <mergeCell ref="C6:M7"/>
    <mergeCell ref="P6:W7"/>
    <mergeCell ref="C1:W1"/>
    <mergeCell ref="N6:N7"/>
    <mergeCell ref="A5:W5"/>
    <mergeCell ref="A2:W2"/>
    <mergeCell ref="A3:W3"/>
    <mergeCell ref="A4:W4"/>
    <mergeCell ref="A6:A7"/>
    <mergeCell ref="B6:B7"/>
  </mergeCells>
  <printOptions/>
  <pageMargins left="0.5905511811023623" right="0" top="0.1968503937007874" bottom="0.196850393700787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M19" sqref="M19"/>
    </sheetView>
  </sheetViews>
  <sheetFormatPr defaultColWidth="8.8515625" defaultRowHeight="15"/>
  <cols>
    <col min="1" max="1" width="43.421875" style="10" customWidth="1"/>
    <col min="2" max="2" width="10.421875" style="10" customWidth="1"/>
    <col min="3" max="3" width="14.57421875" style="73" customWidth="1"/>
    <col min="4" max="12" width="8.8515625" style="73" hidden="1" customWidth="1"/>
    <col min="13" max="13" width="15.57421875" style="73" customWidth="1"/>
    <col min="14" max="14" width="11.28125" style="10" customWidth="1"/>
    <col min="15" max="22" width="8.8515625" style="10" hidden="1" customWidth="1"/>
    <col min="23" max="23" width="8.7109375" style="10" customWidth="1"/>
    <col min="24" max="16384" width="8.8515625" style="10" customWidth="1"/>
  </cols>
  <sheetData>
    <row r="1" spans="1:23" ht="22.5" customHeight="1">
      <c r="A1" s="114" t="s">
        <v>144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8"/>
      <c r="V1" s="8"/>
      <c r="W1" s="11"/>
    </row>
    <row r="2" spans="1:23" ht="11.25" customHeight="1">
      <c r="A2" s="115" t="s">
        <v>13</v>
      </c>
      <c r="B2" s="115" t="s">
        <v>16</v>
      </c>
      <c r="C2" s="110" t="s">
        <v>115</v>
      </c>
      <c r="D2" s="111"/>
      <c r="E2" s="111"/>
      <c r="F2" s="111"/>
      <c r="G2" s="111"/>
      <c r="H2" s="111"/>
      <c r="I2" s="111"/>
      <c r="J2" s="62"/>
      <c r="K2" s="62"/>
      <c r="L2" s="62"/>
      <c r="M2" s="103" t="s">
        <v>181</v>
      </c>
      <c r="N2" s="112" t="s">
        <v>116</v>
      </c>
      <c r="O2" s="113"/>
      <c r="P2" s="113"/>
      <c r="Q2" s="113"/>
      <c r="R2" s="113"/>
      <c r="S2" s="113"/>
      <c r="T2" s="113"/>
      <c r="U2" s="16"/>
      <c r="V2" s="16"/>
      <c r="W2" s="5"/>
    </row>
    <row r="3" spans="1:23" ht="60.75" customHeight="1">
      <c r="A3" s="116"/>
      <c r="B3" s="116"/>
      <c r="C3" s="63" t="s">
        <v>180</v>
      </c>
      <c r="D3" s="63" t="s">
        <v>11</v>
      </c>
      <c r="E3" s="63" t="s">
        <v>117</v>
      </c>
      <c r="F3" s="64" t="s">
        <v>114</v>
      </c>
      <c r="G3" s="64" t="s">
        <v>61</v>
      </c>
      <c r="H3" s="64" t="s">
        <v>41</v>
      </c>
      <c r="I3" s="64" t="s">
        <v>84</v>
      </c>
      <c r="J3" s="64" t="s">
        <v>4</v>
      </c>
      <c r="K3" s="64" t="s">
        <v>71</v>
      </c>
      <c r="L3" s="64" t="s">
        <v>38</v>
      </c>
      <c r="M3" s="117"/>
      <c r="N3" s="55" t="s">
        <v>182</v>
      </c>
      <c r="O3" s="55" t="s">
        <v>29</v>
      </c>
      <c r="P3" s="55" t="s">
        <v>94</v>
      </c>
      <c r="Q3" s="55" t="s">
        <v>10</v>
      </c>
      <c r="R3" s="55" t="s">
        <v>114</v>
      </c>
      <c r="S3" s="55" t="s">
        <v>61</v>
      </c>
      <c r="T3" s="55" t="s">
        <v>41</v>
      </c>
      <c r="U3" s="19" t="s">
        <v>118</v>
      </c>
      <c r="V3" s="3" t="s">
        <v>71</v>
      </c>
      <c r="W3" s="5"/>
    </row>
    <row r="4" spans="1:23" ht="11.25" customHeight="1" thickBot="1">
      <c r="A4" s="56" t="s">
        <v>75</v>
      </c>
      <c r="B4" s="57" t="s">
        <v>49</v>
      </c>
      <c r="C4" s="66" t="s">
        <v>24</v>
      </c>
      <c r="D4" s="67" t="s">
        <v>42</v>
      </c>
      <c r="E4" s="67" t="s">
        <v>56</v>
      </c>
      <c r="F4" s="67" t="s">
        <v>83</v>
      </c>
      <c r="G4" s="67" t="s">
        <v>54</v>
      </c>
      <c r="H4" s="67" t="s">
        <v>32</v>
      </c>
      <c r="I4" s="67" t="s">
        <v>43</v>
      </c>
      <c r="J4" s="67" t="s">
        <v>105</v>
      </c>
      <c r="K4" s="67" t="s">
        <v>74</v>
      </c>
      <c r="L4" s="67" t="s">
        <v>63</v>
      </c>
      <c r="M4" s="68" t="s">
        <v>9</v>
      </c>
      <c r="N4" s="58" t="s">
        <v>95</v>
      </c>
      <c r="O4" s="59" t="s">
        <v>78</v>
      </c>
      <c r="P4" s="59" t="s">
        <v>50</v>
      </c>
      <c r="Q4" s="59" t="s">
        <v>28</v>
      </c>
      <c r="R4" s="59" t="s">
        <v>40</v>
      </c>
      <c r="S4" s="59" t="s">
        <v>12</v>
      </c>
      <c r="T4" s="59" t="s">
        <v>99</v>
      </c>
      <c r="U4" s="54" t="s">
        <v>89</v>
      </c>
      <c r="V4" s="2" t="s">
        <v>60</v>
      </c>
      <c r="W4" s="5"/>
    </row>
    <row r="5" spans="1:23" s="18" customFormat="1" ht="30" customHeight="1">
      <c r="A5" s="90" t="s">
        <v>6</v>
      </c>
      <c r="B5" s="89" t="s">
        <v>88</v>
      </c>
      <c r="C5" s="69">
        <f>C7+C12+C14+C17+C22+C24+C26+C30</f>
        <v>73649.8</v>
      </c>
      <c r="D5" s="69" t="s">
        <v>35</v>
      </c>
      <c r="E5" s="69" t="s">
        <v>35</v>
      </c>
      <c r="F5" s="69" t="s">
        <v>35</v>
      </c>
      <c r="G5" s="69" t="s">
        <v>35</v>
      </c>
      <c r="H5" s="69" t="s">
        <v>35</v>
      </c>
      <c r="I5" s="69" t="s">
        <v>35</v>
      </c>
      <c r="J5" s="69" t="e">
        <f>J7+J14+J17+J22+J24+J26+J30+#REF!</f>
        <v>#VALUE!</v>
      </c>
      <c r="K5" s="69" t="e">
        <f>K7+K14+K17+K22+K24+K26+K30+#REF!</f>
        <v>#VALUE!</v>
      </c>
      <c r="L5" s="69" t="e">
        <f>L7+L14+L17+L22+L24+L26+L30+#REF!</f>
        <v>#VALUE!</v>
      </c>
      <c r="M5" s="69">
        <f>M7+M12+M14+M17+M22+M24+M26+M30</f>
        <v>23191.999999999996</v>
      </c>
      <c r="N5" s="46">
        <f>M5*100/C5</f>
        <v>31.489562768670105</v>
      </c>
      <c r="O5" s="46"/>
      <c r="P5" s="46"/>
      <c r="Q5" s="46"/>
      <c r="R5" s="46"/>
      <c r="S5" s="46"/>
      <c r="T5" s="46"/>
      <c r="U5" s="43" t="s">
        <v>35</v>
      </c>
      <c r="V5" s="44" t="s">
        <v>35</v>
      </c>
      <c r="W5" s="17"/>
    </row>
    <row r="6" spans="1:23" ht="15.75" customHeight="1">
      <c r="A6" s="92" t="s">
        <v>2</v>
      </c>
      <c r="B6" s="91" t="s">
        <v>26</v>
      </c>
      <c r="C6" s="70" t="s">
        <v>26</v>
      </c>
      <c r="D6" s="70" t="s">
        <v>26</v>
      </c>
      <c r="E6" s="70" t="s">
        <v>26</v>
      </c>
      <c r="F6" s="70" t="s">
        <v>26</v>
      </c>
      <c r="G6" s="70" t="s">
        <v>26</v>
      </c>
      <c r="H6" s="70" t="s">
        <v>26</v>
      </c>
      <c r="I6" s="70" t="s">
        <v>26</v>
      </c>
      <c r="J6" s="70" t="s">
        <v>26</v>
      </c>
      <c r="K6" s="70" t="s">
        <v>26</v>
      </c>
      <c r="L6" s="70" t="s">
        <v>26</v>
      </c>
      <c r="M6" s="70" t="s">
        <v>26</v>
      </c>
      <c r="N6" s="47"/>
      <c r="O6" s="47"/>
      <c r="P6" s="47"/>
      <c r="Q6" s="47"/>
      <c r="R6" s="47"/>
      <c r="S6" s="47"/>
      <c r="T6" s="47"/>
      <c r="U6" s="12" t="s">
        <v>26</v>
      </c>
      <c r="V6" s="9" t="s">
        <v>26</v>
      </c>
      <c r="W6" s="4"/>
    </row>
    <row r="7" spans="1:23" s="18" customFormat="1" ht="15">
      <c r="A7" s="48" t="s">
        <v>64</v>
      </c>
      <c r="B7" s="49" t="s">
        <v>142</v>
      </c>
      <c r="C7" s="69">
        <f>C10+C11+C8+C9</f>
        <v>2633</v>
      </c>
      <c r="D7" s="69" t="s">
        <v>35</v>
      </c>
      <c r="E7" s="69" t="s">
        <v>35</v>
      </c>
      <c r="F7" s="69" t="s">
        <v>35</v>
      </c>
      <c r="G7" s="69" t="s">
        <v>35</v>
      </c>
      <c r="H7" s="69" t="s">
        <v>35</v>
      </c>
      <c r="I7" s="69" t="s">
        <v>35</v>
      </c>
      <c r="J7" s="69" t="e">
        <f>J10+J11</f>
        <v>#VALUE!</v>
      </c>
      <c r="K7" s="69" t="e">
        <f>K10+K11</f>
        <v>#VALUE!</v>
      </c>
      <c r="L7" s="69" t="e">
        <f>L10+L11</f>
        <v>#VALUE!</v>
      </c>
      <c r="M7" s="69">
        <f>M10+M11+M8</f>
        <v>473.4</v>
      </c>
      <c r="N7" s="46">
        <f>M7*100/C7</f>
        <v>17.9794910748196</v>
      </c>
      <c r="O7" s="46"/>
      <c r="P7" s="46"/>
      <c r="Q7" s="46"/>
      <c r="R7" s="46"/>
      <c r="S7" s="46"/>
      <c r="T7" s="46"/>
      <c r="U7" s="43" t="s">
        <v>35</v>
      </c>
      <c r="V7" s="44" t="s">
        <v>35</v>
      </c>
      <c r="W7" s="17"/>
    </row>
    <row r="8" spans="1:23" s="18" customFormat="1" ht="15">
      <c r="A8" s="50" t="s">
        <v>173</v>
      </c>
      <c r="B8" s="51" t="s">
        <v>174</v>
      </c>
      <c r="C8" s="71">
        <v>0</v>
      </c>
      <c r="D8" s="69"/>
      <c r="E8" s="69"/>
      <c r="F8" s="69"/>
      <c r="G8" s="69"/>
      <c r="H8" s="69"/>
      <c r="I8" s="69"/>
      <c r="J8" s="69"/>
      <c r="K8" s="69"/>
      <c r="L8" s="69"/>
      <c r="M8" s="71">
        <v>0</v>
      </c>
      <c r="N8" s="46">
        <v>0</v>
      </c>
      <c r="O8" s="46"/>
      <c r="P8" s="46"/>
      <c r="Q8" s="46"/>
      <c r="R8" s="46"/>
      <c r="S8" s="46"/>
      <c r="T8" s="46"/>
      <c r="U8" s="43"/>
      <c r="V8" s="44"/>
      <c r="W8" s="17"/>
    </row>
    <row r="9" spans="1:23" s="18" customFormat="1" ht="24.75">
      <c r="A9" s="50" t="s">
        <v>185</v>
      </c>
      <c r="B9" s="51" t="s">
        <v>186</v>
      </c>
      <c r="C9" s="71">
        <v>620</v>
      </c>
      <c r="D9" s="69"/>
      <c r="E9" s="69"/>
      <c r="F9" s="69"/>
      <c r="G9" s="69"/>
      <c r="H9" s="69"/>
      <c r="I9" s="69"/>
      <c r="J9" s="69"/>
      <c r="K9" s="69"/>
      <c r="L9" s="69"/>
      <c r="M9" s="71"/>
      <c r="N9" s="46"/>
      <c r="O9" s="46"/>
      <c r="P9" s="46"/>
      <c r="Q9" s="46"/>
      <c r="R9" s="46"/>
      <c r="S9" s="46"/>
      <c r="T9" s="46"/>
      <c r="U9" s="43"/>
      <c r="V9" s="44"/>
      <c r="W9" s="17"/>
    </row>
    <row r="10" spans="1:23" ht="15">
      <c r="A10" s="50" t="s">
        <v>44</v>
      </c>
      <c r="B10" s="51" t="s">
        <v>141</v>
      </c>
      <c r="C10" s="71">
        <v>170</v>
      </c>
      <c r="D10" s="71" t="s">
        <v>35</v>
      </c>
      <c r="E10" s="71" t="s">
        <v>35</v>
      </c>
      <c r="F10" s="71" t="s">
        <v>35</v>
      </c>
      <c r="G10" s="71" t="s">
        <v>35</v>
      </c>
      <c r="H10" s="71" t="s">
        <v>35</v>
      </c>
      <c r="I10" s="71" t="s">
        <v>35</v>
      </c>
      <c r="J10" s="71" t="s">
        <v>35</v>
      </c>
      <c r="K10" s="71" t="s">
        <v>35</v>
      </c>
      <c r="L10" s="71" t="s">
        <v>35</v>
      </c>
      <c r="M10" s="71">
        <v>0</v>
      </c>
      <c r="N10" s="46" t="s">
        <v>35</v>
      </c>
      <c r="O10" s="52"/>
      <c r="P10" s="52"/>
      <c r="Q10" s="52"/>
      <c r="R10" s="52"/>
      <c r="S10" s="52"/>
      <c r="T10" s="52"/>
      <c r="U10" s="7" t="s">
        <v>35</v>
      </c>
      <c r="V10" s="15" t="s">
        <v>35</v>
      </c>
      <c r="W10" s="4"/>
    </row>
    <row r="11" spans="1:23" ht="15">
      <c r="A11" s="50" t="s">
        <v>15</v>
      </c>
      <c r="B11" s="51" t="s">
        <v>140</v>
      </c>
      <c r="C11" s="71">
        <v>1843</v>
      </c>
      <c r="D11" s="71" t="s">
        <v>35</v>
      </c>
      <c r="E11" s="71" t="s">
        <v>35</v>
      </c>
      <c r="F11" s="71" t="s">
        <v>35</v>
      </c>
      <c r="G11" s="71" t="s">
        <v>35</v>
      </c>
      <c r="H11" s="71" t="s">
        <v>35</v>
      </c>
      <c r="I11" s="71" t="s">
        <v>35</v>
      </c>
      <c r="J11" s="71" t="s">
        <v>35</v>
      </c>
      <c r="K11" s="71" t="s">
        <v>35</v>
      </c>
      <c r="L11" s="71" t="s">
        <v>35</v>
      </c>
      <c r="M11" s="71">
        <v>473.4</v>
      </c>
      <c r="N11" s="46">
        <f aca="true" t="shared" si="0" ref="N11:N31">M11*100/C11</f>
        <v>25.686380900705373</v>
      </c>
      <c r="O11" s="52"/>
      <c r="P11" s="52"/>
      <c r="Q11" s="52"/>
      <c r="R11" s="52"/>
      <c r="S11" s="52"/>
      <c r="T11" s="52"/>
      <c r="U11" s="7" t="s">
        <v>35</v>
      </c>
      <c r="V11" s="15" t="s">
        <v>35</v>
      </c>
      <c r="W11" s="4"/>
    </row>
    <row r="12" spans="1:23" s="18" customFormat="1" ht="15">
      <c r="A12" s="48" t="s">
        <v>157</v>
      </c>
      <c r="B12" s="49" t="s">
        <v>155</v>
      </c>
      <c r="C12" s="69">
        <f>C13</f>
        <v>202.3</v>
      </c>
      <c r="D12" s="69"/>
      <c r="E12" s="69"/>
      <c r="F12" s="69"/>
      <c r="G12" s="69"/>
      <c r="H12" s="69"/>
      <c r="I12" s="69"/>
      <c r="J12" s="69"/>
      <c r="K12" s="69"/>
      <c r="L12" s="69"/>
      <c r="M12" s="69">
        <f>M13</f>
        <v>95.8</v>
      </c>
      <c r="N12" s="46">
        <f t="shared" si="0"/>
        <v>47.35541275333662</v>
      </c>
      <c r="O12" s="46"/>
      <c r="P12" s="46"/>
      <c r="Q12" s="46"/>
      <c r="R12" s="46"/>
      <c r="S12" s="46"/>
      <c r="T12" s="46"/>
      <c r="U12" s="43"/>
      <c r="V12" s="44"/>
      <c r="W12" s="17"/>
    </row>
    <row r="13" spans="1:23" ht="15">
      <c r="A13" s="50" t="s">
        <v>158</v>
      </c>
      <c r="B13" s="51" t="s">
        <v>156</v>
      </c>
      <c r="C13" s="71">
        <v>202.3</v>
      </c>
      <c r="D13" s="71"/>
      <c r="E13" s="71"/>
      <c r="F13" s="71"/>
      <c r="G13" s="71"/>
      <c r="H13" s="71"/>
      <c r="I13" s="71"/>
      <c r="J13" s="71"/>
      <c r="K13" s="71"/>
      <c r="L13" s="71"/>
      <c r="M13" s="71">
        <v>95.8</v>
      </c>
      <c r="N13" s="52">
        <f t="shared" si="0"/>
        <v>47.35541275333662</v>
      </c>
      <c r="O13" s="52"/>
      <c r="P13" s="52"/>
      <c r="Q13" s="52"/>
      <c r="R13" s="52"/>
      <c r="S13" s="52"/>
      <c r="T13" s="52"/>
      <c r="U13" s="7"/>
      <c r="V13" s="15"/>
      <c r="W13" s="4"/>
    </row>
    <row r="14" spans="1:23" s="18" customFormat="1" ht="15">
      <c r="A14" s="48" t="s">
        <v>46</v>
      </c>
      <c r="B14" s="49" t="s">
        <v>139</v>
      </c>
      <c r="C14" s="69">
        <f>C15+C16</f>
        <v>17168.6</v>
      </c>
      <c r="D14" s="69" t="s">
        <v>35</v>
      </c>
      <c r="E14" s="69" t="s">
        <v>35</v>
      </c>
      <c r="F14" s="69" t="s">
        <v>35</v>
      </c>
      <c r="G14" s="69" t="s">
        <v>35</v>
      </c>
      <c r="H14" s="69" t="s">
        <v>35</v>
      </c>
      <c r="I14" s="69" t="s">
        <v>35</v>
      </c>
      <c r="J14" s="69" t="s">
        <v>35</v>
      </c>
      <c r="K14" s="69" t="s">
        <v>35</v>
      </c>
      <c r="L14" s="69" t="s">
        <v>35</v>
      </c>
      <c r="M14" s="69">
        <f>M15+M16</f>
        <v>5368.2</v>
      </c>
      <c r="N14" s="46">
        <f t="shared" si="0"/>
        <v>31.267546567571035</v>
      </c>
      <c r="O14" s="46" t="s">
        <v>35</v>
      </c>
      <c r="P14" s="46" t="s">
        <v>35</v>
      </c>
      <c r="Q14" s="46" t="s">
        <v>35</v>
      </c>
      <c r="R14" s="46" t="s">
        <v>35</v>
      </c>
      <c r="S14" s="46" t="s">
        <v>35</v>
      </c>
      <c r="T14" s="46"/>
      <c r="U14" s="43" t="s">
        <v>35</v>
      </c>
      <c r="V14" s="44" t="s">
        <v>35</v>
      </c>
      <c r="W14" s="17"/>
    </row>
    <row r="15" spans="1:23" ht="15">
      <c r="A15" s="50" t="s">
        <v>34</v>
      </c>
      <c r="B15" s="51" t="s">
        <v>138</v>
      </c>
      <c r="C15" s="71">
        <v>15468.3</v>
      </c>
      <c r="D15" s="71" t="s">
        <v>35</v>
      </c>
      <c r="E15" s="71" t="s">
        <v>35</v>
      </c>
      <c r="F15" s="71" t="s">
        <v>35</v>
      </c>
      <c r="G15" s="71" t="s">
        <v>35</v>
      </c>
      <c r="H15" s="71" t="s">
        <v>35</v>
      </c>
      <c r="I15" s="71" t="s">
        <v>35</v>
      </c>
      <c r="J15" s="71" t="s">
        <v>35</v>
      </c>
      <c r="K15" s="71" t="s">
        <v>35</v>
      </c>
      <c r="L15" s="71" t="s">
        <v>35</v>
      </c>
      <c r="M15" s="71">
        <v>4706.2</v>
      </c>
      <c r="N15" s="52">
        <f t="shared" si="0"/>
        <v>30.424804277134527</v>
      </c>
      <c r="O15" s="52"/>
      <c r="P15" s="52"/>
      <c r="Q15" s="52"/>
      <c r="R15" s="52"/>
      <c r="S15" s="52"/>
      <c r="T15" s="52"/>
      <c r="U15" s="7" t="s">
        <v>35</v>
      </c>
      <c r="V15" s="15" t="s">
        <v>35</v>
      </c>
      <c r="W15" s="4"/>
    </row>
    <row r="16" spans="1:23" ht="24.75">
      <c r="A16" s="50" t="s">
        <v>164</v>
      </c>
      <c r="B16" s="51" t="s">
        <v>159</v>
      </c>
      <c r="C16" s="71">
        <v>1700.3</v>
      </c>
      <c r="D16" s="71"/>
      <c r="E16" s="71"/>
      <c r="F16" s="71"/>
      <c r="G16" s="71"/>
      <c r="H16" s="71"/>
      <c r="I16" s="71"/>
      <c r="J16" s="71"/>
      <c r="K16" s="71"/>
      <c r="L16" s="71"/>
      <c r="M16" s="71">
        <v>662</v>
      </c>
      <c r="N16" s="52">
        <f t="shared" si="0"/>
        <v>38.934305710756924</v>
      </c>
      <c r="O16" s="52"/>
      <c r="P16" s="52"/>
      <c r="Q16" s="52"/>
      <c r="R16" s="52"/>
      <c r="S16" s="52"/>
      <c r="T16" s="52"/>
      <c r="U16" s="7"/>
      <c r="V16" s="15"/>
      <c r="W16" s="4"/>
    </row>
    <row r="17" spans="1:23" s="18" customFormat="1" ht="15">
      <c r="A17" s="48" t="s">
        <v>27</v>
      </c>
      <c r="B17" s="49" t="s">
        <v>137</v>
      </c>
      <c r="C17" s="69">
        <f>C18+C19+C20+C21</f>
        <v>38223.6</v>
      </c>
      <c r="D17" s="69" t="s">
        <v>35</v>
      </c>
      <c r="E17" s="69" t="s">
        <v>35</v>
      </c>
      <c r="F17" s="69" t="s">
        <v>35</v>
      </c>
      <c r="G17" s="69" t="s">
        <v>35</v>
      </c>
      <c r="H17" s="69" t="s">
        <v>35</v>
      </c>
      <c r="I17" s="69" t="s">
        <v>35</v>
      </c>
      <c r="J17" s="69" t="e">
        <f>J18+J19+J20+J21</f>
        <v>#VALUE!</v>
      </c>
      <c r="K17" s="69" t="e">
        <f>K18+K19+K20+K21</f>
        <v>#VALUE!</v>
      </c>
      <c r="L17" s="69" t="e">
        <f>L18+L19+L20+L21</f>
        <v>#VALUE!</v>
      </c>
      <c r="M17" s="69">
        <f>M18+M19+M20+M21</f>
        <v>10088.8</v>
      </c>
      <c r="N17" s="46">
        <f t="shared" si="0"/>
        <v>26.394164861499178</v>
      </c>
      <c r="O17" s="46"/>
      <c r="P17" s="46"/>
      <c r="Q17" s="46"/>
      <c r="R17" s="46"/>
      <c r="S17" s="46"/>
      <c r="T17" s="46"/>
      <c r="U17" s="43" t="s">
        <v>35</v>
      </c>
      <c r="V17" s="44" t="s">
        <v>35</v>
      </c>
      <c r="W17" s="17"/>
    </row>
    <row r="18" spans="1:23" ht="15">
      <c r="A18" s="50" t="s">
        <v>45</v>
      </c>
      <c r="B18" s="51" t="s">
        <v>136</v>
      </c>
      <c r="C18" s="71">
        <v>1873</v>
      </c>
      <c r="D18" s="71" t="s">
        <v>35</v>
      </c>
      <c r="E18" s="71" t="s">
        <v>35</v>
      </c>
      <c r="F18" s="71" t="s">
        <v>35</v>
      </c>
      <c r="G18" s="71" t="s">
        <v>35</v>
      </c>
      <c r="H18" s="71" t="s">
        <v>35</v>
      </c>
      <c r="I18" s="71" t="s">
        <v>35</v>
      </c>
      <c r="J18" s="71" t="s">
        <v>35</v>
      </c>
      <c r="K18" s="71" t="s">
        <v>35</v>
      </c>
      <c r="L18" s="71" t="s">
        <v>35</v>
      </c>
      <c r="M18" s="71">
        <v>214</v>
      </c>
      <c r="N18" s="46">
        <f t="shared" si="0"/>
        <v>11.425520555258943</v>
      </c>
      <c r="O18" s="52"/>
      <c r="P18" s="52"/>
      <c r="Q18" s="52"/>
      <c r="R18" s="52"/>
      <c r="S18" s="52"/>
      <c r="T18" s="52"/>
      <c r="U18" s="7" t="s">
        <v>35</v>
      </c>
      <c r="V18" s="15" t="s">
        <v>35</v>
      </c>
      <c r="W18" s="4"/>
    </row>
    <row r="19" spans="1:23" ht="15">
      <c r="A19" s="50" t="s">
        <v>59</v>
      </c>
      <c r="B19" s="51" t="s">
        <v>135</v>
      </c>
      <c r="C19" s="71">
        <v>3800</v>
      </c>
      <c r="D19" s="71" t="s">
        <v>35</v>
      </c>
      <c r="E19" s="71" t="s">
        <v>35</v>
      </c>
      <c r="F19" s="71" t="s">
        <v>35</v>
      </c>
      <c r="G19" s="71" t="s">
        <v>35</v>
      </c>
      <c r="H19" s="71" t="s">
        <v>35</v>
      </c>
      <c r="I19" s="71" t="s">
        <v>35</v>
      </c>
      <c r="J19" s="71" t="s">
        <v>35</v>
      </c>
      <c r="K19" s="71" t="s">
        <v>35</v>
      </c>
      <c r="L19" s="71" t="s">
        <v>35</v>
      </c>
      <c r="M19" s="71">
        <v>719.4</v>
      </c>
      <c r="N19" s="46">
        <f t="shared" si="0"/>
        <v>18.931578947368422</v>
      </c>
      <c r="O19" s="52"/>
      <c r="P19" s="52"/>
      <c r="Q19" s="52"/>
      <c r="R19" s="52"/>
      <c r="S19" s="52"/>
      <c r="T19" s="52"/>
      <c r="U19" s="7" t="s">
        <v>35</v>
      </c>
      <c r="V19" s="15" t="s">
        <v>35</v>
      </c>
      <c r="W19" s="4"/>
    </row>
    <row r="20" spans="1:23" ht="15">
      <c r="A20" s="50" t="s">
        <v>72</v>
      </c>
      <c r="B20" s="51" t="s">
        <v>134</v>
      </c>
      <c r="C20" s="71">
        <v>32350.6</v>
      </c>
      <c r="D20" s="71" t="s">
        <v>35</v>
      </c>
      <c r="E20" s="71" t="s">
        <v>35</v>
      </c>
      <c r="F20" s="71" t="s">
        <v>35</v>
      </c>
      <c r="G20" s="71" t="s">
        <v>35</v>
      </c>
      <c r="H20" s="71" t="s">
        <v>35</v>
      </c>
      <c r="I20" s="71" t="s">
        <v>35</v>
      </c>
      <c r="J20" s="71" t="s">
        <v>35</v>
      </c>
      <c r="K20" s="71" t="s">
        <v>35</v>
      </c>
      <c r="L20" s="71" t="s">
        <v>35</v>
      </c>
      <c r="M20" s="71">
        <v>9074.1</v>
      </c>
      <c r="N20" s="46">
        <f t="shared" si="0"/>
        <v>28.049247927395474</v>
      </c>
      <c r="O20" s="52"/>
      <c r="P20" s="52"/>
      <c r="Q20" s="52"/>
      <c r="R20" s="52"/>
      <c r="S20" s="52"/>
      <c r="T20" s="52"/>
      <c r="U20" s="7" t="s">
        <v>35</v>
      </c>
      <c r="V20" s="15" t="s">
        <v>35</v>
      </c>
      <c r="W20" s="4"/>
    </row>
    <row r="21" spans="1:23" ht="25.5" customHeight="1">
      <c r="A21" s="50" t="s">
        <v>30</v>
      </c>
      <c r="B21" s="51" t="s">
        <v>133</v>
      </c>
      <c r="C21" s="71">
        <v>200</v>
      </c>
      <c r="D21" s="71" t="s">
        <v>35</v>
      </c>
      <c r="E21" s="71" t="s">
        <v>35</v>
      </c>
      <c r="F21" s="71" t="s">
        <v>35</v>
      </c>
      <c r="G21" s="71" t="s">
        <v>35</v>
      </c>
      <c r="H21" s="71" t="s">
        <v>35</v>
      </c>
      <c r="I21" s="71" t="s">
        <v>35</v>
      </c>
      <c r="J21" s="71" t="s">
        <v>35</v>
      </c>
      <c r="K21" s="71" t="s">
        <v>35</v>
      </c>
      <c r="L21" s="71" t="s">
        <v>35</v>
      </c>
      <c r="M21" s="71">
        <v>81.3</v>
      </c>
      <c r="N21" s="46">
        <f t="shared" si="0"/>
        <v>40.65</v>
      </c>
      <c r="O21" s="52"/>
      <c r="P21" s="52"/>
      <c r="Q21" s="52"/>
      <c r="R21" s="52"/>
      <c r="S21" s="52"/>
      <c r="T21" s="52"/>
      <c r="U21" s="7" t="s">
        <v>35</v>
      </c>
      <c r="V21" s="15" t="s">
        <v>35</v>
      </c>
      <c r="W21" s="4"/>
    </row>
    <row r="22" spans="1:23" s="18" customFormat="1" ht="15">
      <c r="A22" s="48" t="s">
        <v>102</v>
      </c>
      <c r="B22" s="49" t="s">
        <v>132</v>
      </c>
      <c r="C22" s="69">
        <f>C23</f>
        <v>310</v>
      </c>
      <c r="D22" s="69" t="s">
        <v>35</v>
      </c>
      <c r="E22" s="69" t="s">
        <v>35</v>
      </c>
      <c r="F22" s="69" t="s">
        <v>35</v>
      </c>
      <c r="G22" s="69" t="s">
        <v>35</v>
      </c>
      <c r="H22" s="69" t="s">
        <v>35</v>
      </c>
      <c r="I22" s="69" t="s">
        <v>35</v>
      </c>
      <c r="J22" s="69" t="str">
        <f>J23</f>
        <v>-</v>
      </c>
      <c r="K22" s="69" t="str">
        <f>K23</f>
        <v>-</v>
      </c>
      <c r="L22" s="69" t="str">
        <f>L23</f>
        <v>-</v>
      </c>
      <c r="M22" s="69">
        <f>M23</f>
        <v>59</v>
      </c>
      <c r="N22" s="46">
        <f t="shared" si="0"/>
        <v>19.032258064516128</v>
      </c>
      <c r="O22" s="46"/>
      <c r="P22" s="46"/>
      <c r="Q22" s="46"/>
      <c r="R22" s="46"/>
      <c r="S22" s="46"/>
      <c r="T22" s="46"/>
      <c r="U22" s="43" t="s">
        <v>35</v>
      </c>
      <c r="V22" s="44" t="s">
        <v>35</v>
      </c>
      <c r="W22" s="17"/>
    </row>
    <row r="23" spans="1:23" ht="25.5" customHeight="1">
      <c r="A23" s="50" t="s">
        <v>62</v>
      </c>
      <c r="B23" s="51" t="s">
        <v>131</v>
      </c>
      <c r="C23" s="71">
        <v>310</v>
      </c>
      <c r="D23" s="71" t="s">
        <v>35</v>
      </c>
      <c r="E23" s="71" t="s">
        <v>35</v>
      </c>
      <c r="F23" s="71" t="s">
        <v>35</v>
      </c>
      <c r="G23" s="71" t="s">
        <v>35</v>
      </c>
      <c r="H23" s="71" t="s">
        <v>35</v>
      </c>
      <c r="I23" s="71" t="s">
        <v>35</v>
      </c>
      <c r="J23" s="71" t="s">
        <v>35</v>
      </c>
      <c r="K23" s="71" t="s">
        <v>35</v>
      </c>
      <c r="L23" s="71" t="s">
        <v>35</v>
      </c>
      <c r="M23" s="71">
        <v>59</v>
      </c>
      <c r="N23" s="46">
        <f t="shared" si="0"/>
        <v>19.032258064516128</v>
      </c>
      <c r="O23" s="52"/>
      <c r="P23" s="52"/>
      <c r="Q23" s="52"/>
      <c r="R23" s="52"/>
      <c r="S23" s="52"/>
      <c r="T23" s="52"/>
      <c r="U23" s="7" t="s">
        <v>35</v>
      </c>
      <c r="V23" s="15" t="s">
        <v>35</v>
      </c>
      <c r="W23" s="4"/>
    </row>
    <row r="24" spans="1:23" s="18" customFormat="1" ht="15">
      <c r="A24" s="48" t="s">
        <v>97</v>
      </c>
      <c r="B24" s="49" t="s">
        <v>130</v>
      </c>
      <c r="C24" s="69">
        <f>C25</f>
        <v>13890.1</v>
      </c>
      <c r="D24" s="69" t="s">
        <v>35</v>
      </c>
      <c r="E24" s="69" t="s">
        <v>35</v>
      </c>
      <c r="F24" s="69" t="s">
        <v>35</v>
      </c>
      <c r="G24" s="69" t="s">
        <v>35</v>
      </c>
      <c r="H24" s="69" t="s">
        <v>35</v>
      </c>
      <c r="I24" s="69" t="s">
        <v>35</v>
      </c>
      <c r="J24" s="69" t="str">
        <f>J25</f>
        <v>-</v>
      </c>
      <c r="K24" s="69" t="str">
        <f>K25</f>
        <v>-</v>
      </c>
      <c r="L24" s="69" t="str">
        <f>L25</f>
        <v>-</v>
      </c>
      <c r="M24" s="69">
        <f>M25</f>
        <v>6759.5</v>
      </c>
      <c r="N24" s="46">
        <f t="shared" si="0"/>
        <v>48.66415648555446</v>
      </c>
      <c r="O24" s="46"/>
      <c r="P24" s="46"/>
      <c r="Q24" s="46"/>
      <c r="R24" s="46"/>
      <c r="S24" s="46"/>
      <c r="T24" s="46"/>
      <c r="U24" s="43" t="s">
        <v>35</v>
      </c>
      <c r="V24" s="44" t="s">
        <v>35</v>
      </c>
      <c r="W24" s="17"/>
    </row>
    <row r="25" spans="1:23" ht="15">
      <c r="A25" s="50" t="s">
        <v>77</v>
      </c>
      <c r="B25" s="51" t="s">
        <v>129</v>
      </c>
      <c r="C25" s="71">
        <v>13890.1</v>
      </c>
      <c r="D25" s="71" t="s">
        <v>35</v>
      </c>
      <c r="E25" s="71" t="s">
        <v>35</v>
      </c>
      <c r="F25" s="71" t="s">
        <v>35</v>
      </c>
      <c r="G25" s="71" t="s">
        <v>35</v>
      </c>
      <c r="H25" s="71" t="s">
        <v>35</v>
      </c>
      <c r="I25" s="71" t="s">
        <v>35</v>
      </c>
      <c r="J25" s="71" t="s">
        <v>35</v>
      </c>
      <c r="K25" s="71" t="s">
        <v>35</v>
      </c>
      <c r="L25" s="71" t="s">
        <v>35</v>
      </c>
      <c r="M25" s="71">
        <v>6759.5</v>
      </c>
      <c r="N25" s="46">
        <f t="shared" si="0"/>
        <v>48.66415648555446</v>
      </c>
      <c r="O25" s="52"/>
      <c r="P25" s="52"/>
      <c r="Q25" s="52"/>
      <c r="R25" s="52"/>
      <c r="S25" s="52"/>
      <c r="T25" s="52"/>
      <c r="U25" s="7" t="s">
        <v>35</v>
      </c>
      <c r="V25" s="15" t="s">
        <v>35</v>
      </c>
      <c r="W25" s="4"/>
    </row>
    <row r="26" spans="1:23" s="18" customFormat="1" ht="15">
      <c r="A26" s="48" t="s">
        <v>21</v>
      </c>
      <c r="B26" s="49" t="s">
        <v>143</v>
      </c>
      <c r="C26" s="69">
        <f>SUM(C27:C29)</f>
        <v>41.5</v>
      </c>
      <c r="D26" s="69" t="s">
        <v>35</v>
      </c>
      <c r="E26" s="69" t="s">
        <v>35</v>
      </c>
      <c r="F26" s="69" t="s">
        <v>35</v>
      </c>
      <c r="G26" s="69" t="s">
        <v>35</v>
      </c>
      <c r="H26" s="69" t="s">
        <v>35</v>
      </c>
      <c r="I26" s="69" t="s">
        <v>35</v>
      </c>
      <c r="J26" s="69" t="str">
        <f>J27</f>
        <v>-</v>
      </c>
      <c r="K26" s="69" t="str">
        <f>K27</f>
        <v>-</v>
      </c>
      <c r="L26" s="69" t="str">
        <f>L27</f>
        <v>-</v>
      </c>
      <c r="M26" s="69">
        <f>SUM(M27:M29)</f>
        <v>21</v>
      </c>
      <c r="N26" s="46">
        <f t="shared" si="0"/>
        <v>50.602409638554214</v>
      </c>
      <c r="O26" s="46"/>
      <c r="P26" s="46"/>
      <c r="Q26" s="46"/>
      <c r="R26" s="46"/>
      <c r="S26" s="46"/>
      <c r="T26" s="46"/>
      <c r="U26" s="43" t="s">
        <v>35</v>
      </c>
      <c r="V26" s="44" t="s">
        <v>35</v>
      </c>
      <c r="W26" s="17"/>
    </row>
    <row r="27" spans="1:23" ht="15">
      <c r="A27" s="50" t="s">
        <v>96</v>
      </c>
      <c r="B27" s="51" t="s">
        <v>128</v>
      </c>
      <c r="C27" s="71">
        <v>38.5</v>
      </c>
      <c r="D27" s="71" t="s">
        <v>35</v>
      </c>
      <c r="E27" s="71" t="s">
        <v>35</v>
      </c>
      <c r="F27" s="71" t="s">
        <v>35</v>
      </c>
      <c r="G27" s="71" t="s">
        <v>35</v>
      </c>
      <c r="H27" s="71" t="s">
        <v>35</v>
      </c>
      <c r="I27" s="71" t="s">
        <v>35</v>
      </c>
      <c r="J27" s="71" t="s">
        <v>35</v>
      </c>
      <c r="K27" s="71" t="s">
        <v>35</v>
      </c>
      <c r="L27" s="71" t="s">
        <v>35</v>
      </c>
      <c r="M27" s="71">
        <v>18</v>
      </c>
      <c r="N27" s="46">
        <f t="shared" si="0"/>
        <v>46.753246753246756</v>
      </c>
      <c r="O27" s="52"/>
      <c r="P27" s="52"/>
      <c r="Q27" s="52"/>
      <c r="R27" s="52"/>
      <c r="S27" s="52"/>
      <c r="T27" s="52"/>
      <c r="U27" s="7" t="s">
        <v>35</v>
      </c>
      <c r="V27" s="15" t="s">
        <v>35</v>
      </c>
      <c r="W27" s="4"/>
    </row>
    <row r="28" spans="1:23" ht="15">
      <c r="A28" s="50" t="s">
        <v>162</v>
      </c>
      <c r="B28" s="51" t="s">
        <v>160</v>
      </c>
      <c r="C28" s="71">
        <v>3</v>
      </c>
      <c r="D28" s="71"/>
      <c r="E28" s="71"/>
      <c r="F28" s="71"/>
      <c r="G28" s="71"/>
      <c r="H28" s="71"/>
      <c r="I28" s="71"/>
      <c r="J28" s="71"/>
      <c r="K28" s="71"/>
      <c r="L28" s="71"/>
      <c r="M28" s="71">
        <v>3</v>
      </c>
      <c r="N28" s="46">
        <f t="shared" si="0"/>
        <v>100</v>
      </c>
      <c r="O28" s="52"/>
      <c r="P28" s="52"/>
      <c r="Q28" s="52"/>
      <c r="R28" s="52"/>
      <c r="S28" s="52"/>
      <c r="T28" s="52"/>
      <c r="U28" s="7"/>
      <c r="V28" s="15"/>
      <c r="W28" s="4"/>
    </row>
    <row r="29" spans="1:23" ht="15" hidden="1">
      <c r="A29" s="50" t="s">
        <v>163</v>
      </c>
      <c r="B29" s="51" t="s">
        <v>161</v>
      </c>
      <c r="C29" s="71">
        <v>0</v>
      </c>
      <c r="D29" s="71"/>
      <c r="E29" s="71"/>
      <c r="F29" s="71"/>
      <c r="G29" s="71"/>
      <c r="H29" s="71"/>
      <c r="I29" s="71"/>
      <c r="J29" s="71"/>
      <c r="K29" s="71"/>
      <c r="L29" s="71"/>
      <c r="M29" s="71">
        <v>0</v>
      </c>
      <c r="N29" s="46" t="e">
        <f t="shared" si="0"/>
        <v>#DIV/0!</v>
      </c>
      <c r="O29" s="52"/>
      <c r="P29" s="52"/>
      <c r="Q29" s="52"/>
      <c r="R29" s="52"/>
      <c r="S29" s="52"/>
      <c r="T29" s="52"/>
      <c r="U29" s="7"/>
      <c r="V29" s="15"/>
      <c r="W29" s="4"/>
    </row>
    <row r="30" spans="1:23" s="18" customFormat="1" ht="15">
      <c r="A30" s="48" t="s">
        <v>107</v>
      </c>
      <c r="B30" s="49" t="s">
        <v>127</v>
      </c>
      <c r="C30" s="69">
        <f>C31</f>
        <v>1180.7</v>
      </c>
      <c r="D30" s="69" t="s">
        <v>35</v>
      </c>
      <c r="E30" s="69" t="s">
        <v>35</v>
      </c>
      <c r="F30" s="69" t="s">
        <v>35</v>
      </c>
      <c r="G30" s="69" t="s">
        <v>35</v>
      </c>
      <c r="H30" s="69" t="s">
        <v>35</v>
      </c>
      <c r="I30" s="69" t="s">
        <v>35</v>
      </c>
      <c r="J30" s="69" t="str">
        <f>J31</f>
        <v>-</v>
      </c>
      <c r="K30" s="69" t="str">
        <f>K31</f>
        <v>-</v>
      </c>
      <c r="L30" s="69" t="str">
        <f>L31</f>
        <v>-</v>
      </c>
      <c r="M30" s="69">
        <f>M31</f>
        <v>326.3</v>
      </c>
      <c r="N30" s="46">
        <f t="shared" si="0"/>
        <v>27.636148047768273</v>
      </c>
      <c r="O30" s="46"/>
      <c r="P30" s="46"/>
      <c r="Q30" s="46"/>
      <c r="R30" s="46"/>
      <c r="S30" s="46"/>
      <c r="T30" s="46"/>
      <c r="U30" s="43" t="s">
        <v>35</v>
      </c>
      <c r="V30" s="44" t="s">
        <v>35</v>
      </c>
      <c r="W30" s="17"/>
    </row>
    <row r="31" spans="1:23" ht="15.75" thickBot="1">
      <c r="A31" s="50" t="s">
        <v>103</v>
      </c>
      <c r="B31" s="51" t="s">
        <v>126</v>
      </c>
      <c r="C31" s="71">
        <v>1180.7</v>
      </c>
      <c r="D31" s="71" t="s">
        <v>35</v>
      </c>
      <c r="E31" s="71" t="s">
        <v>35</v>
      </c>
      <c r="F31" s="71" t="s">
        <v>35</v>
      </c>
      <c r="G31" s="71" t="s">
        <v>35</v>
      </c>
      <c r="H31" s="71" t="s">
        <v>35</v>
      </c>
      <c r="I31" s="71" t="s">
        <v>35</v>
      </c>
      <c r="J31" s="71" t="s">
        <v>35</v>
      </c>
      <c r="K31" s="71" t="s">
        <v>35</v>
      </c>
      <c r="L31" s="71" t="s">
        <v>35</v>
      </c>
      <c r="M31" s="71">
        <v>326.3</v>
      </c>
      <c r="N31" s="46">
        <f t="shared" si="0"/>
        <v>27.636148047768273</v>
      </c>
      <c r="O31" s="52"/>
      <c r="P31" s="52"/>
      <c r="Q31" s="52"/>
      <c r="R31" s="52"/>
      <c r="S31" s="52"/>
      <c r="T31" s="52"/>
      <c r="U31" s="7" t="s">
        <v>35</v>
      </c>
      <c r="V31" s="15" t="s">
        <v>35</v>
      </c>
      <c r="W31" s="4"/>
    </row>
    <row r="32" spans="1:23" ht="12" customHeight="1" thickBot="1">
      <c r="A32" s="53"/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2"/>
      <c r="O32" s="82"/>
      <c r="P32" s="82"/>
      <c r="Q32" s="82"/>
      <c r="R32" s="82"/>
      <c r="S32" s="82"/>
      <c r="T32" s="82"/>
      <c r="U32" s="14"/>
      <c r="V32" s="14"/>
      <c r="W32" s="11"/>
    </row>
    <row r="33" spans="1:23" s="18" customFormat="1" ht="27.75" customHeight="1">
      <c r="A33" s="78" t="s">
        <v>20</v>
      </c>
      <c r="B33" s="86" t="s">
        <v>88</v>
      </c>
      <c r="C33" s="87">
        <v>-8185.7</v>
      </c>
      <c r="D33" s="87" t="s">
        <v>35</v>
      </c>
      <c r="E33" s="87" t="s">
        <v>35</v>
      </c>
      <c r="F33" s="87" t="s">
        <v>35</v>
      </c>
      <c r="G33" s="87" t="s">
        <v>35</v>
      </c>
      <c r="H33" s="87" t="s">
        <v>35</v>
      </c>
      <c r="I33" s="87" t="s">
        <v>35</v>
      </c>
      <c r="J33" s="87" t="s">
        <v>35</v>
      </c>
      <c r="K33" s="87" t="s">
        <v>35</v>
      </c>
      <c r="L33" s="87" t="s">
        <v>35</v>
      </c>
      <c r="M33" s="87">
        <v>-1869.5</v>
      </c>
      <c r="N33" s="88" t="s">
        <v>35</v>
      </c>
      <c r="O33" s="88"/>
      <c r="P33" s="88"/>
      <c r="Q33" s="88"/>
      <c r="R33" s="88"/>
      <c r="S33" s="88"/>
      <c r="T33" s="88"/>
      <c r="U33" s="79" t="s">
        <v>35</v>
      </c>
      <c r="V33" s="45" t="s">
        <v>35</v>
      </c>
      <c r="W33" s="17"/>
    </row>
    <row r="34" spans="1:23" ht="15" hidden="1">
      <c r="A34" s="1"/>
      <c r="B34" s="83"/>
      <c r="C34" s="84"/>
      <c r="D34" s="84" t="s">
        <v>86</v>
      </c>
      <c r="E34" s="84" t="s">
        <v>86</v>
      </c>
      <c r="F34" s="84" t="s">
        <v>86</v>
      </c>
      <c r="G34" s="84" t="s">
        <v>86</v>
      </c>
      <c r="H34" s="84" t="s">
        <v>86</v>
      </c>
      <c r="I34" s="84" t="s">
        <v>86</v>
      </c>
      <c r="J34" s="84" t="s">
        <v>86</v>
      </c>
      <c r="K34" s="84" t="s">
        <v>86</v>
      </c>
      <c r="L34" s="84" t="s">
        <v>86</v>
      </c>
      <c r="M34" s="84"/>
      <c r="N34" s="85"/>
      <c r="O34" s="85" t="s">
        <v>86</v>
      </c>
      <c r="P34" s="85" t="s">
        <v>86</v>
      </c>
      <c r="Q34" s="85" t="s">
        <v>86</v>
      </c>
      <c r="R34" s="85" t="s">
        <v>86</v>
      </c>
      <c r="S34" s="85" t="s">
        <v>86</v>
      </c>
      <c r="T34" s="85" t="s">
        <v>86</v>
      </c>
      <c r="U34" s="6" t="s">
        <v>86</v>
      </c>
      <c r="V34" s="6" t="s">
        <v>86</v>
      </c>
      <c r="W34" s="11" t="s">
        <v>80</v>
      </c>
    </row>
  </sheetData>
  <sheetProtection/>
  <mergeCells count="6">
    <mergeCell ref="C2:I2"/>
    <mergeCell ref="N2:T2"/>
    <mergeCell ref="A1:T1"/>
    <mergeCell ref="A2:A3"/>
    <mergeCell ref="B2:B3"/>
    <mergeCell ref="M2:M3"/>
  </mergeCells>
  <printOptions/>
  <pageMargins left="0.5905511811023623" right="0" top="0.5905511811023623" bottom="0.3937007874015748" header="0" footer="0"/>
  <pageSetup fitToHeight="0" fitToWidth="2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Fin</cp:lastModifiedBy>
  <cp:lastPrinted>2020-07-15T07:28:54Z</cp:lastPrinted>
  <dcterms:created xsi:type="dcterms:W3CDTF">2016-04-14T13:49:20Z</dcterms:created>
  <dcterms:modified xsi:type="dcterms:W3CDTF">2020-07-15T07:31:21Z</dcterms:modified>
  <cp:category/>
  <cp:version/>
  <cp:contentType/>
  <cp:contentStatus/>
</cp:coreProperties>
</file>