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600" windowHeight="7935" activeTab="0"/>
  </bookViews>
  <sheets>
    <sheet name="приложение № 5" sheetId="1" r:id="rId1"/>
  </sheets>
  <definedNames>
    <definedName name="_xlnm._FilterDatabase" localSheetId="0" hidden="1">'приложение № 5'!$A$7:$K$89</definedName>
  </definedNames>
  <calcPr fullCalcOnLoad="1"/>
</workbook>
</file>

<file path=xl/sharedStrings.xml><?xml version="1.0" encoding="utf-8"?>
<sst xmlns="http://schemas.openxmlformats.org/spreadsheetml/2006/main" count="328" uniqueCount="163">
  <si>
    <t>Наименование</t>
  </si>
  <si>
    <t>Целевая статья</t>
  </si>
  <si>
    <t>Вид расходов</t>
  </si>
  <si>
    <t>01 3 01 0031Ж</t>
  </si>
  <si>
    <t>02 2 01 0002К</t>
  </si>
  <si>
    <t>02 4 01 6003К</t>
  </si>
  <si>
    <t>03 1 02 2002Д</t>
  </si>
  <si>
    <t>03 1 03 2003Д</t>
  </si>
  <si>
    <t>03 1 04 2004Д</t>
  </si>
  <si>
    <t>03 1 05 2005Д</t>
  </si>
  <si>
    <t>03 3 02 0004Д</t>
  </si>
  <si>
    <t>04 1 01 0005Б</t>
  </si>
  <si>
    <t>04 1 02 0006Б</t>
  </si>
  <si>
    <t>04 2 01 0007Б</t>
  </si>
  <si>
    <t>04 2 02 0008Б</t>
  </si>
  <si>
    <t>04 2 03 0009Б</t>
  </si>
  <si>
    <t>04 3 01 0010Б</t>
  </si>
  <si>
    <t>04 4 01 0012Б</t>
  </si>
  <si>
    <t>05 1 01 0016И</t>
  </si>
  <si>
    <t>Код главного распорядителя</t>
  </si>
  <si>
    <t xml:space="preserve">Подраздел </t>
  </si>
  <si>
    <t>ВСЕГО</t>
  </si>
  <si>
    <t>Раздел</t>
  </si>
  <si>
    <t>Сумма,     рублей</t>
  </si>
  <si>
    <t>01</t>
  </si>
  <si>
    <t>04</t>
  </si>
  <si>
    <t>05</t>
  </si>
  <si>
    <t>07</t>
  </si>
  <si>
    <t>08</t>
  </si>
  <si>
    <t>03</t>
  </si>
  <si>
    <t>02</t>
  </si>
  <si>
    <t>09</t>
  </si>
  <si>
    <t>91 3 00 9154Н</t>
  </si>
  <si>
    <t>91 7 00 9180Н</t>
  </si>
  <si>
    <t>91 5 00 9160Н</t>
  </si>
  <si>
    <t>90 1 00 0023Н</t>
  </si>
  <si>
    <t>91 3 00 9155Н</t>
  </si>
  <si>
    <t>91 4 00 9156Н</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</si>
  <si>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</si>
  <si>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</si>
  <si>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</si>
  <si>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</si>
  <si>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</si>
  <si>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</si>
  <si>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</si>
  <si>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</si>
  <si>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</si>
  <si>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</si>
  <si>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</si>
  <si>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</si>
  <si>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и обеспечение безопасности людей на водных объектах (городской пляж)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</si>
  <si>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</si>
  <si>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91 2 00 9152Н</t>
  </si>
  <si>
    <t>03 1 05 0003Д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</si>
  <si>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</si>
  <si>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91 5 00 9162Н</t>
  </si>
  <si>
    <t>90 1 00 51180</t>
  </si>
  <si>
    <t>03 3 03 2012Д</t>
  </si>
  <si>
    <t>12</t>
  </si>
  <si>
    <t>изменения (+,-)</t>
  </si>
  <si>
    <t>сумма с учетом изменений, рублей</t>
  </si>
  <si>
    <t>90 1 00 0022Н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</si>
  <si>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</si>
  <si>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бюджетные ассигнования)</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</si>
  <si>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</si>
  <si>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4 02 2013Ж</t>
  </si>
  <si>
    <t>04 3 02 0011Б</t>
  </si>
  <si>
    <t>10</t>
  </si>
  <si>
    <t>05 1 02 2018И</t>
  </si>
  <si>
    <t>Ремонт тротуаров на территории Пучежского городского поселения (Закупка товаров, работ и услуг для государственных (муниципальных) нужд)</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</si>
  <si>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(мунципальное жилье) (Закупка товаров, работ и услуг для государственных (муниципальных) нужд)</t>
  </si>
  <si>
    <t>Предотвращение чрезвычайных ситуаций и (или) ликвидация их последствий в аварийном жилищном фонде Пучежского городского поселения  (Закупка товаров, работ и услуг для государственных (муниципальных) нужд)</t>
  </si>
  <si>
    <t>01 7 01 2017Ж</t>
  </si>
  <si>
    <t>Озеленение (цветочное оформление, выкашивание травы, побелка  деревьев и другие аналогичные работы) на территории Пучежского городского поселения (Закупка товаров, работ и услуг для государственных (муниципальных) нужд)</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</si>
  <si>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организацией и осуществлением мероприятий по работе с детьми и молодежью, поддержка детских организаций и объединений)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</si>
  <si>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населения Пучежского городского поселения услугами организаций культуры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</si>
  <si>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Пучежского городского поселения  (Межбюджетные трансферты)</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</si>
  <si>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(Социальное обеспечение и иные выплаты населению)</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</si>
  <si>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социальных выплат молодым семьям Пучежского городского поселения на приобретение (строительство) жилого помещения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</si>
  <si>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</si>
  <si>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</si>
  <si>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библиотек муниципальных учреждений до средней заработной платы в Ивановской области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</si>
  <si>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</si>
  <si>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Формовочная обрезка деревьев, аллей, спиливание и уборка аварийных деревьев на территории Пучежского городского поселения (Закупка товаров, работ и услуг для государственных (муниципальных) нужд)</t>
  </si>
  <si>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</si>
  <si>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t>03 3 01 2007Д</t>
  </si>
  <si>
    <t>05 1 03 0042И</t>
  </si>
  <si>
    <t>04 2 02 0041Б</t>
  </si>
  <si>
    <t>05 2 01 0043И</t>
  </si>
  <si>
    <t>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</si>
  <si>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03 2 01 2006Д</t>
  </si>
  <si>
    <t>Ремонт, капитальный ремонт придомовых территорий на территории Пучежского городского поселения (Закупка товаров, работ и услуг для государственных (муниципальных) нужд)</t>
  </si>
  <si>
    <t>Разработка, изготовление (корректировка) технической и проектно-сметной документации, оплата услуг по прохождению государственной экспертизы,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</si>
  <si>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91 7 00 9183Н</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</si>
  <si>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(создание модельной муниципальной библиотеки) (Межбюджетные трансферты)</t>
  </si>
  <si>
    <t>03 1 05 S0510</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</si>
  <si>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ведением справочно-адресной работы по учету и регистрации граждан на территории Пучежского городского поселения (Межбюджетные трансферты)</t>
  </si>
  <si>
    <t>Изготовление проектно-сметной документации и проведение государственной экспертизы (Закупка товаров, работ и услуг для государственных (муниципальных) нужд)</t>
  </si>
  <si>
    <t>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 а также разработка и изготовление проектно-сметной документации, необходимой для проведения работ по их сносу (Закупка товаров, работ и услуг для государственных (муниципальных) нужд)</t>
  </si>
  <si>
    <t>08 0 03 0046С</t>
  </si>
  <si>
    <t>07 1 01 0044А</t>
  </si>
  <si>
    <t>07 1 F3 67483</t>
  </si>
  <si>
    <t>07 1 F3 67484</t>
  </si>
  <si>
    <t>07 1 F3 6748S</t>
  </si>
  <si>
    <t>02 1 01 S6800</t>
  </si>
  <si>
    <t>Осуществление деятельности по обращению с животными без владельцев, обитающих на территории Пучежского городского поселения  (Закупка товаров, работ и услуг для государственных (муниципальных) нужд)</t>
  </si>
  <si>
    <t>04 2 06 0047Б</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</si>
  <si>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комплектованием библиотечных фондов муниципальных библиотек (Межбюджетные трансферты)</t>
  </si>
  <si>
    <t>91 7 00 9184Н</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</si>
  <si>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развития на базе МУ ДО «Детско-юношеский центр г.Пучеж» футбола) (Межбюджетные трансферты)</t>
  </si>
  <si>
    <t>Обеспечение сохранности и содержания имущества казны Пучежского городского поселения (Закупка товаров, работ и услуг для государственных (муниципальных) нужд)</t>
  </si>
  <si>
    <t>Финансовое обеспечение дорожной деятельности на автомобильных дорогах общего пользования местного значения (Закупка товаров, работ и услуг для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</si>
  <si>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государственных (муниципальных) нужд)</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</si>
  <si>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 (Закупка товаров, работ и услуг для государственных (муниципальных) нужд)</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</si>
  <si>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повышением туристического потенциала Пучежского городского поселения  (Межбюджетные трансферты)</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</si>
  <si>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 (Иные бюджетные ассигнования)</t>
  </si>
  <si>
    <t>Обеспечение иных мероприятий по переселению граждан из аварийного жилищного фонда за счет средств бюджета Пучежского городского поселения (Иные бюджетные ассигнования)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</si>
  <si>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(Капитальные вложения в объекты государственной (муниципальной) собственности)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</si>
  <si>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(Капитальные вложения в объекты государственной (муниципальной) собственности)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</si>
  <si>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Пучежского городского поселения (Капитальные вложения в объекты государственной (муниципальной) собственности)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</si>
  <si>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(Иные бюджетные ассигнования)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</si>
  <si>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(Иные бюджетные ассигнования)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</si>
  <si>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Пучежского городского поселения (Иные 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</si>
  <si>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(Социальное обеспечение и иные выплаты населению)</t>
  </si>
  <si>
    <t>06 3 01 0048У</t>
  </si>
  <si>
    <t>Содержание муниципального казенного учреждения «Пучежское городское хозяйство» (Закупка товаров, работ и услуг для государственных (муниципальных) нужд)</t>
  </si>
  <si>
    <t>Администрация Пучежского муниципального района Ивановской области</t>
  </si>
  <si>
    <t>Содержание муниципального казенного учреждения "Пучежское городское хозяйство"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</si>
  <si>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91 6 00 9034Г</t>
  </si>
  <si>
    <t>91 8 00 9034Г</t>
  </si>
  <si>
    <t>91 9 05 93100</t>
  </si>
  <si>
    <t>91 9 04 94970</t>
  </si>
  <si>
    <t>к решению Совет Пучежского городского поселения</t>
  </si>
  <si>
    <t>Содержание автомобильных дорог общего пользования местного значения Пучежского городского поселения и сооружений на них (Закупка товаров, работ и услуг для государственных (муниципальных) нужд)</t>
  </si>
  <si>
    <t>Ремонт объектов уличного освещения, замена светильников (Закупка товаров, работ и услуг для государственных (муниципальных) нужд)</t>
  </si>
  <si>
    <t>Проведение мероприятий по ремонту Памятника погибшим воинам на набережной реки Волга г.Пучеж (Закупка товаров, работ и услуг для государственных (муниципальных) нужд)</t>
  </si>
  <si>
    <t>02 3 03 6004К</t>
  </si>
  <si>
    <t>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уличного пространства улицы Грибоедова (за домом №4) с установкой детской игровой площадки) (Закупка товаров, работ и услуг для государственных (муниципальных) нужд)</t>
  </si>
  <si>
    <t>08 0 F2 S5103</t>
  </si>
  <si>
    <t>08 0 F2 S5104</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</si>
  <si>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реализацией мероприятий по модернизации библиотек в части комплектования книжных фондов библиотек муниципальных образований (Межбюджетные трансферты)</t>
  </si>
  <si>
    <t>91 7 00 95191</t>
  </si>
  <si>
    <t>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уличного пространства улиц 30 лет Победы и Павла Зарубина с созданием зоны отдыха) (Закупка товаров, работ и услуг для государственных (муниципальных) нужд)</t>
  </si>
  <si>
    <t>03 1 02 S8600</t>
  </si>
  <si>
    <t>Иные мероприятия, предусмотренные муниципальной программой формирования современной городской среды (Иные бюджетные ассигнования)</t>
  </si>
  <si>
    <t>Реализация мероприятий по модернизации объектов коммунальной инфраструктуры  (Закупка товаров, работ и услуг для государственных (муниципальных) нужд)</t>
  </si>
  <si>
    <t>05 1 02 2019И</t>
  </si>
  <si>
    <t>Предоставление субсидии АО «Объединенные электрические сети» на финансовое обеспечение затрат, предусмотренные на осуществление проектно-изыскательских работ по строительству ВЛ-0,4 кВ от ТП-35 для перевода нагрузки с ТП-23 на ТП-35 (Иные бюджетные ассигнования)</t>
  </si>
  <si>
    <t>02 1 01 2012К</t>
  </si>
  <si>
    <t>Предоставление субсидии муниципальному унитарному предприятию «Пучежская сетевая компания» на выполнение мероприятий по снижению концентраций вредных веществ, сбрасываемых в участок Горьковского водохранилища, на очистных сооружениях № 1 и № 3 (Иные бюджетные ассигнования)</t>
  </si>
  <si>
    <t>Обеспечение иных мероприятий по переселению граждан из аварийного жилищного фонда за счет средств бюджета Пучежского городского поселения (Закупка товаров, работ и услуг для государственных (муниципальных) нужд)</t>
  </si>
  <si>
    <t>Предоставление субсидий муниципальному унитарному предприятию «Пучежская сетевая компания» по восстановлению его платежеспособности (субсидии, за исключением субсидий на софинансирование капитальных вложений в объекты государственной (муниципальной) собственности) (Иные бюджетные ассигнования)</t>
  </si>
  <si>
    <t>Содержание муниципального казенного учреждения «Пучежское городское хозяйство» (Иные бюджетные ассигнования)</t>
  </si>
  <si>
    <t>90 1 00 0020Н</t>
  </si>
  <si>
    <t>09 0 01 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</si>
  <si>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</si>
  <si>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 xml:space="preserve">Исполнено </t>
  </si>
  <si>
    <t>Утверждено</t>
  </si>
  <si>
    <t>Управление городского хозяйства и ЖКХ района 
администрации Пучежского муниципального района</t>
  </si>
  <si>
    <t>Ведомственная структура расходов бюджета Пучежского городского поселения Пучежского муниципального района за 2022 год</t>
  </si>
  <si>
    <t>(руб. коп.)</t>
  </si>
  <si>
    <t>Приложение № 3</t>
  </si>
  <si>
    <t>от 23  05.2023 г №  103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</si>
</sst>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
    <numFmt numFmtId="179" formatCode="0.0000"/>
  </numFmts>
  <fonts count="48">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3"/>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82">
    <xf numFmtId="0" fontId="0" fillId="0" borderId="0" xfId="0" applyFont="1" applyAlignment="1">
      <alignment/>
    </xf>
    <xf numFmtId="0" fontId="0" fillId="0" borderId="0" xfId="0" applyBorder="1" applyAlignment="1">
      <alignment/>
    </xf>
    <xf numFmtId="0" fontId="5" fillId="0" borderId="0" xfId="0" applyFont="1" applyAlignment="1">
      <alignment/>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xf>
    <xf numFmtId="4" fontId="2" fillId="0" borderId="10" xfId="0" applyNumberFormat="1" applyFont="1" applyBorder="1" applyAlignment="1">
      <alignment horizontal="center" vertical="center" wrapText="1"/>
    </xf>
    <xf numFmtId="0" fontId="0" fillId="0" borderId="0" xfId="0" applyBorder="1" applyAlignment="1">
      <alignment wrapText="1"/>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0" fillId="0" borderId="0" xfId="0" applyFill="1" applyBorder="1" applyAlignment="1">
      <alignment/>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0" fontId="0" fillId="33" borderId="0" xfId="0" applyFill="1" applyBorder="1" applyAlignment="1">
      <alignment vertical="top"/>
    </xf>
    <xf numFmtId="0" fontId="3" fillId="33" borderId="10" xfId="0" applyFont="1" applyFill="1" applyBorder="1" applyAlignment="1">
      <alignment horizontal="center" vertical="center" wrapText="1"/>
    </xf>
    <xf numFmtId="0" fontId="2" fillId="0" borderId="13" xfId="0" applyFont="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6" fillId="0" borderId="0" xfId="0" applyFont="1" applyAlignment="1">
      <alignment horizontal="right"/>
    </xf>
    <xf numFmtId="4" fontId="2" fillId="0" borderId="14"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3" fillId="0" borderId="10" xfId="0" applyFont="1" applyBorder="1" applyAlignment="1">
      <alignment horizontal="justify" vertical="center"/>
    </xf>
    <xf numFmtId="4" fontId="2" fillId="0" borderId="10"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6" fillId="0" borderId="0" xfId="0" applyFont="1" applyAlignment="1">
      <alignment horizontal="right" vertical="center"/>
    </xf>
    <xf numFmtId="0" fontId="5"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Alignment="1">
      <alignment horizontal="justify" vertical="center" wrapText="1"/>
    </xf>
    <xf numFmtId="0" fontId="2" fillId="0" borderId="15"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4" fontId="2" fillId="0" borderId="12"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34" borderId="16" xfId="0" applyFont="1" applyFill="1" applyBorder="1" applyAlignment="1">
      <alignment horizontal="center" vertical="center"/>
    </xf>
    <xf numFmtId="0" fontId="2" fillId="34" borderId="16" xfId="0" applyFont="1" applyFill="1" applyBorder="1" applyAlignment="1">
      <alignment horizontal="center" vertical="center" wrapText="1"/>
    </xf>
    <xf numFmtId="4" fontId="4" fillId="34" borderId="14" xfId="0" applyNumberFormat="1" applyFont="1" applyFill="1" applyBorder="1" applyAlignment="1">
      <alignment horizontal="center"/>
    </xf>
    <xf numFmtId="0" fontId="2" fillId="34" borderId="16" xfId="0" applyFont="1" applyFill="1" applyBorder="1" applyAlignment="1">
      <alignment/>
    </xf>
    <xf numFmtId="4" fontId="4" fillId="34" borderId="10" xfId="0" applyNumberFormat="1" applyFont="1" applyFill="1" applyBorder="1" applyAlignment="1">
      <alignment horizontal="center"/>
    </xf>
    <xf numFmtId="0" fontId="4" fillId="34"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0" fontId="0" fillId="34" borderId="0" xfId="0" applyFill="1" applyBorder="1" applyAlignment="1">
      <alignment/>
    </xf>
    <xf numFmtId="4" fontId="0" fillId="0" borderId="0" xfId="0" applyNumberFormat="1" applyBorder="1" applyAlignment="1">
      <alignment/>
    </xf>
    <xf numFmtId="4" fontId="4" fillId="34" borderId="14" xfId="0" applyNumberFormat="1" applyFont="1" applyFill="1" applyBorder="1" applyAlignment="1">
      <alignment horizontal="center" vertical="center"/>
    </xf>
    <xf numFmtId="4" fontId="47" fillId="0" borderId="0" xfId="0" applyNumberFormat="1" applyFont="1" applyAlignment="1">
      <alignment horizontal="center" vertical="center"/>
    </xf>
    <xf numFmtId="4" fontId="47" fillId="0" borderId="10" xfId="0" applyNumberFormat="1" applyFont="1" applyBorder="1" applyAlignment="1">
      <alignment horizontal="center" vertical="center"/>
    </xf>
    <xf numFmtId="4" fontId="47" fillId="0" borderId="10" xfId="0" applyNumberFormat="1" applyFont="1" applyFill="1" applyBorder="1" applyAlignment="1">
      <alignment horizontal="center" vertical="center"/>
    </xf>
    <xf numFmtId="4" fontId="47" fillId="0" borderId="10" xfId="0" applyNumberFormat="1" applyFont="1" applyBorder="1" applyAlignment="1">
      <alignment horizontal="center" vertical="center" wrapText="1"/>
    </xf>
    <xf numFmtId="4" fontId="47" fillId="33" borderId="10" xfId="0" applyNumberFormat="1" applyFont="1" applyFill="1" applyBorder="1" applyAlignment="1">
      <alignment horizontal="center" vertical="center"/>
    </xf>
    <xf numFmtId="4" fontId="47" fillId="0" borderId="0" xfId="0" applyNumberFormat="1" applyFont="1" applyBorder="1" applyAlignment="1">
      <alignment horizontal="center" vertical="center"/>
    </xf>
    <xf numFmtId="4" fontId="6" fillId="0" borderId="0" xfId="0" applyNumberFormat="1" applyFont="1" applyAlignment="1">
      <alignment horizontal="center" vertical="center"/>
    </xf>
    <xf numFmtId="4" fontId="0" fillId="0" borderId="0" xfId="0" applyNumberFormat="1" applyAlignment="1">
      <alignment horizontal="center" vertical="center"/>
    </xf>
    <xf numFmtId="4" fontId="0" fillId="0" borderId="0" xfId="0" applyNumberFormat="1" applyBorder="1" applyAlignment="1">
      <alignment horizontal="center" vertical="center"/>
    </xf>
    <xf numFmtId="0" fontId="4" fillId="0" borderId="0" xfId="0" applyFont="1" applyAlignment="1">
      <alignment horizontal="center" vertical="center" wrapText="1"/>
    </xf>
    <xf numFmtId="0" fontId="9" fillId="0" borderId="0" xfId="0" applyFont="1" applyFill="1" applyAlignment="1">
      <alignment horizontal="right"/>
    </xf>
    <xf numFmtId="0" fontId="6"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8"/>
  <sheetViews>
    <sheetView tabSelected="1" zoomScalePageLayoutView="0" workbookViewId="0" topLeftCell="A67">
      <selection activeCell="P7" sqref="P7"/>
    </sheetView>
  </sheetViews>
  <sheetFormatPr defaultColWidth="9.140625" defaultRowHeight="15"/>
  <cols>
    <col min="1" max="1" width="102.28125" style="53" customWidth="1"/>
    <col min="2" max="2" width="10.140625" style="0" customWidth="1"/>
    <col min="3" max="3" width="8.00390625" style="0" customWidth="1"/>
    <col min="4" max="4" width="7.8515625" style="0" customWidth="1"/>
    <col min="5" max="5" width="15.8515625" style="0" customWidth="1"/>
    <col min="6" max="6" width="9.8515625" style="0" customWidth="1"/>
    <col min="7" max="7" width="15.7109375" style="0" hidden="1" customWidth="1"/>
    <col min="8" max="8" width="16.00390625" style="0" hidden="1" customWidth="1"/>
    <col min="9" max="9" width="15.7109375" style="0" hidden="1" customWidth="1"/>
    <col min="10" max="10" width="16.421875" style="0" hidden="1" customWidth="1"/>
    <col min="11" max="11" width="19.8515625" style="77" customWidth="1"/>
    <col min="12" max="12" width="19.421875" style="70" customWidth="1"/>
    <col min="13" max="13" width="12.140625" style="0" customWidth="1"/>
  </cols>
  <sheetData>
    <row r="1" spans="1:12" ht="15.75" customHeight="1">
      <c r="A1" s="80" t="s">
        <v>161</v>
      </c>
      <c r="B1" s="80"/>
      <c r="C1" s="80"/>
      <c r="D1" s="80"/>
      <c r="E1" s="80"/>
      <c r="F1" s="80"/>
      <c r="G1" s="80"/>
      <c r="H1" s="80"/>
      <c r="I1" s="80"/>
      <c r="J1" s="80"/>
      <c r="K1" s="80"/>
      <c r="L1" s="80"/>
    </row>
    <row r="2" spans="1:12" ht="15.75" customHeight="1">
      <c r="A2" s="81" t="s">
        <v>132</v>
      </c>
      <c r="B2" s="81"/>
      <c r="C2" s="81"/>
      <c r="D2" s="81"/>
      <c r="E2" s="81"/>
      <c r="F2" s="81"/>
      <c r="G2" s="81"/>
      <c r="H2" s="81"/>
      <c r="I2" s="81"/>
      <c r="J2" s="81"/>
      <c r="K2" s="81"/>
      <c r="L2" s="81"/>
    </row>
    <row r="3" spans="1:12" ht="15.75" customHeight="1">
      <c r="A3" s="81" t="s">
        <v>162</v>
      </c>
      <c r="B3" s="81"/>
      <c r="C3" s="81"/>
      <c r="D3" s="81"/>
      <c r="E3" s="81"/>
      <c r="F3" s="81"/>
      <c r="G3" s="81"/>
      <c r="H3" s="81"/>
      <c r="I3" s="81"/>
      <c r="J3" s="81"/>
      <c r="K3" s="81"/>
      <c r="L3" s="81"/>
    </row>
    <row r="4" spans="1:11" ht="15.75">
      <c r="A4" s="47"/>
      <c r="B4" s="36"/>
      <c r="C4" s="36"/>
      <c r="D4" s="36"/>
      <c r="E4" s="36"/>
      <c r="F4" s="36"/>
      <c r="G4" s="36"/>
      <c r="H4" s="36"/>
      <c r="I4" s="36"/>
      <c r="J4" s="36"/>
      <c r="K4" s="76"/>
    </row>
    <row r="5" spans="1:12" ht="19.5" customHeight="1">
      <c r="A5" s="79" t="s">
        <v>159</v>
      </c>
      <c r="B5" s="79"/>
      <c r="C5" s="79"/>
      <c r="D5" s="79"/>
      <c r="E5" s="79"/>
      <c r="F5" s="79"/>
      <c r="G5" s="79"/>
      <c r="H5" s="79"/>
      <c r="I5" s="79"/>
      <c r="J5" s="79"/>
      <c r="K5" s="79"/>
      <c r="L5" s="79"/>
    </row>
    <row r="6" spans="1:12" ht="20.25" customHeight="1">
      <c r="A6" s="48"/>
      <c r="B6" s="2"/>
      <c r="C6" s="2"/>
      <c r="D6" s="2"/>
      <c r="E6" s="2"/>
      <c r="F6" s="2"/>
      <c r="G6" s="2"/>
      <c r="L6" s="70" t="s">
        <v>160</v>
      </c>
    </row>
    <row r="7" spans="1:12" s="7" customFormat="1" ht="64.5" customHeight="1">
      <c r="A7" s="5" t="s">
        <v>0</v>
      </c>
      <c r="B7" s="5" t="s">
        <v>19</v>
      </c>
      <c r="C7" s="5" t="s">
        <v>22</v>
      </c>
      <c r="D7" s="5" t="s">
        <v>20</v>
      </c>
      <c r="E7" s="5" t="s">
        <v>1</v>
      </c>
      <c r="F7" s="5" t="s">
        <v>2</v>
      </c>
      <c r="G7" s="15" t="s">
        <v>23</v>
      </c>
      <c r="H7" s="14" t="s">
        <v>59</v>
      </c>
      <c r="I7" s="14" t="s">
        <v>60</v>
      </c>
      <c r="J7" s="14" t="s">
        <v>59</v>
      </c>
      <c r="K7" s="8" t="s">
        <v>157</v>
      </c>
      <c r="L7" s="71" t="s">
        <v>156</v>
      </c>
    </row>
    <row r="8" spans="1:12" s="7" customFormat="1" ht="35.25" customHeight="1">
      <c r="A8" s="58" t="s">
        <v>158</v>
      </c>
      <c r="B8" s="59">
        <v>104</v>
      </c>
      <c r="C8" s="60"/>
      <c r="D8" s="60"/>
      <c r="E8" s="60"/>
      <c r="F8" s="60"/>
      <c r="G8" s="63">
        <f aca="true" t="shared" si="0" ref="G8:L8">SUM(G9:G20)</f>
        <v>2901150.2099999995</v>
      </c>
      <c r="H8" s="61">
        <f t="shared" si="0"/>
        <v>0</v>
      </c>
      <c r="I8" s="61">
        <f t="shared" si="0"/>
        <v>621400.9600000001</v>
      </c>
      <c r="J8" s="61">
        <f t="shared" si="0"/>
        <v>0</v>
      </c>
      <c r="K8" s="69">
        <f t="shared" si="0"/>
        <v>2901150.2099999995</v>
      </c>
      <c r="L8" s="69">
        <f t="shared" si="0"/>
        <v>2901150.2099999995</v>
      </c>
    </row>
    <row r="9" spans="1:12" s="7" customFormat="1" ht="48.75" customHeight="1">
      <c r="A9" s="35" t="s">
        <v>133</v>
      </c>
      <c r="B9" s="5">
        <v>104</v>
      </c>
      <c r="C9" s="6" t="s">
        <v>25</v>
      </c>
      <c r="D9" s="6" t="s">
        <v>31</v>
      </c>
      <c r="E9" s="5" t="s">
        <v>9</v>
      </c>
      <c r="F9" s="5">
        <v>200</v>
      </c>
      <c r="G9" s="30">
        <v>599000</v>
      </c>
      <c r="H9" s="19"/>
      <c r="I9" s="19"/>
      <c r="J9" s="37">
        <v>0</v>
      </c>
      <c r="K9" s="8">
        <f aca="true" t="shared" si="1" ref="K9:K20">G9+J9</f>
        <v>599000</v>
      </c>
      <c r="L9" s="71">
        <v>599000</v>
      </c>
    </row>
    <row r="10" spans="1:12" s="7" customFormat="1" ht="48.75" customHeight="1">
      <c r="A10" s="35" t="s">
        <v>41</v>
      </c>
      <c r="B10" s="5">
        <v>104</v>
      </c>
      <c r="C10" s="6" t="s">
        <v>25</v>
      </c>
      <c r="D10" s="6" t="s">
        <v>31</v>
      </c>
      <c r="E10" s="5" t="s">
        <v>6</v>
      </c>
      <c r="F10" s="5">
        <v>200</v>
      </c>
      <c r="G10" s="8">
        <v>326215.2</v>
      </c>
      <c r="H10" s="17"/>
      <c r="I10" s="16">
        <f>G10+H10</f>
        <v>326215.2</v>
      </c>
      <c r="J10" s="8">
        <v>0</v>
      </c>
      <c r="K10" s="8">
        <f t="shared" si="1"/>
        <v>326215.2</v>
      </c>
      <c r="L10" s="71">
        <v>326215.2</v>
      </c>
    </row>
    <row r="11" spans="1:12" s="7" customFormat="1" ht="48.75" customHeight="1">
      <c r="A11" s="39" t="s">
        <v>113</v>
      </c>
      <c r="B11" s="4">
        <v>104</v>
      </c>
      <c r="C11" s="3" t="s">
        <v>26</v>
      </c>
      <c r="D11" s="3" t="s">
        <v>24</v>
      </c>
      <c r="E11" s="4" t="s">
        <v>88</v>
      </c>
      <c r="F11" s="4">
        <v>200</v>
      </c>
      <c r="G11" s="30">
        <v>257115.98</v>
      </c>
      <c r="H11" s="17"/>
      <c r="I11" s="16">
        <f>G11+H11</f>
        <v>257115.98</v>
      </c>
      <c r="J11" s="8">
        <v>0</v>
      </c>
      <c r="K11" s="8">
        <f t="shared" si="1"/>
        <v>257115.98</v>
      </c>
      <c r="L11" s="71">
        <v>257115.98</v>
      </c>
    </row>
    <row r="12" spans="1:12" s="7" customFormat="1" ht="48.75" customHeight="1">
      <c r="A12" s="39" t="s">
        <v>115</v>
      </c>
      <c r="B12" s="4">
        <v>104</v>
      </c>
      <c r="C12" s="3" t="s">
        <v>26</v>
      </c>
      <c r="D12" s="3" t="s">
        <v>24</v>
      </c>
      <c r="E12" s="4" t="s">
        <v>88</v>
      </c>
      <c r="F12" s="4">
        <v>800</v>
      </c>
      <c r="G12" s="30">
        <v>19526.41</v>
      </c>
      <c r="H12" s="17"/>
      <c r="I12" s="16">
        <f>G12+H12</f>
        <v>19526.41</v>
      </c>
      <c r="J12" s="8">
        <v>0</v>
      </c>
      <c r="K12" s="8">
        <f t="shared" si="1"/>
        <v>19526.41</v>
      </c>
      <c r="L12" s="71">
        <v>19526.41</v>
      </c>
    </row>
    <row r="13" spans="1:12" s="7" customFormat="1" ht="32.25" customHeight="1">
      <c r="A13" s="49" t="s">
        <v>116</v>
      </c>
      <c r="B13" s="5">
        <v>104</v>
      </c>
      <c r="C13" s="6" t="s">
        <v>26</v>
      </c>
      <c r="D13" s="6" t="s">
        <v>24</v>
      </c>
      <c r="E13" s="29" t="s">
        <v>100</v>
      </c>
      <c r="F13" s="5">
        <v>800</v>
      </c>
      <c r="G13" s="30">
        <v>5400</v>
      </c>
      <c r="H13" s="40"/>
      <c r="I13" s="40"/>
      <c r="J13" s="41">
        <v>0</v>
      </c>
      <c r="K13" s="30">
        <f t="shared" si="1"/>
        <v>5400</v>
      </c>
      <c r="L13" s="71">
        <v>5400</v>
      </c>
    </row>
    <row r="14" spans="1:12" s="7" customFormat="1" ht="81" customHeight="1">
      <c r="A14" s="44" t="s">
        <v>117</v>
      </c>
      <c r="B14" s="11">
        <v>104</v>
      </c>
      <c r="C14" s="6" t="s">
        <v>26</v>
      </c>
      <c r="D14" s="6" t="s">
        <v>24</v>
      </c>
      <c r="E14" s="29" t="s">
        <v>101</v>
      </c>
      <c r="F14" s="5">
        <v>400</v>
      </c>
      <c r="G14" s="30">
        <v>862684.02</v>
      </c>
      <c r="H14" s="19"/>
      <c r="I14" s="19"/>
      <c r="J14" s="37">
        <v>0</v>
      </c>
      <c r="K14" s="8">
        <f t="shared" si="1"/>
        <v>862684.02</v>
      </c>
      <c r="L14" s="71">
        <v>862684.02</v>
      </c>
    </row>
    <row r="15" spans="1:12" s="7" customFormat="1" ht="63" customHeight="1">
      <c r="A15" s="44" t="s">
        <v>118</v>
      </c>
      <c r="B15" s="11">
        <v>104</v>
      </c>
      <c r="C15" s="6" t="s">
        <v>26</v>
      </c>
      <c r="D15" s="6" t="s">
        <v>24</v>
      </c>
      <c r="E15" s="29" t="s">
        <v>102</v>
      </c>
      <c r="F15" s="5">
        <v>400</v>
      </c>
      <c r="G15" s="30">
        <v>8713.98</v>
      </c>
      <c r="H15" s="19"/>
      <c r="I15" s="19"/>
      <c r="J15" s="37">
        <v>0</v>
      </c>
      <c r="K15" s="8">
        <f t="shared" si="1"/>
        <v>8713.98</v>
      </c>
      <c r="L15" s="71">
        <v>8713.98</v>
      </c>
    </row>
    <row r="16" spans="1:12" s="7" customFormat="1" ht="61.5" customHeight="1">
      <c r="A16" s="44" t="s">
        <v>119</v>
      </c>
      <c r="B16" s="11">
        <v>104</v>
      </c>
      <c r="C16" s="6" t="s">
        <v>26</v>
      </c>
      <c r="D16" s="6" t="s">
        <v>24</v>
      </c>
      <c r="E16" s="29" t="s">
        <v>103</v>
      </c>
      <c r="F16" s="5">
        <v>400</v>
      </c>
      <c r="G16" s="30">
        <v>8802</v>
      </c>
      <c r="H16" s="19"/>
      <c r="I16" s="19"/>
      <c r="J16" s="37">
        <v>0</v>
      </c>
      <c r="K16" s="8">
        <f t="shared" si="1"/>
        <v>8802</v>
      </c>
      <c r="L16" s="71">
        <v>8802</v>
      </c>
    </row>
    <row r="17" spans="1:12" s="7" customFormat="1" ht="63.75" customHeight="1">
      <c r="A17" s="44" t="s">
        <v>122</v>
      </c>
      <c r="B17" s="11">
        <v>104</v>
      </c>
      <c r="C17" s="6" t="s">
        <v>26</v>
      </c>
      <c r="D17" s="6" t="s">
        <v>24</v>
      </c>
      <c r="E17" s="29" t="s">
        <v>103</v>
      </c>
      <c r="F17" s="5">
        <v>800</v>
      </c>
      <c r="G17" s="30">
        <v>978.41</v>
      </c>
      <c r="H17" s="19"/>
      <c r="I17" s="19"/>
      <c r="J17" s="37">
        <v>0</v>
      </c>
      <c r="K17" s="8">
        <f t="shared" si="1"/>
        <v>978.41</v>
      </c>
      <c r="L17" s="71">
        <v>978.41</v>
      </c>
    </row>
    <row r="18" spans="1:12" s="1" customFormat="1" ht="34.5" customHeight="1">
      <c r="A18" s="50" t="s">
        <v>144</v>
      </c>
      <c r="B18" s="5">
        <v>104</v>
      </c>
      <c r="C18" s="6" t="s">
        <v>26</v>
      </c>
      <c r="D18" s="6" t="s">
        <v>29</v>
      </c>
      <c r="E18" s="5" t="s">
        <v>99</v>
      </c>
      <c r="F18" s="5">
        <v>800</v>
      </c>
      <c r="G18" s="8">
        <v>18543.37</v>
      </c>
      <c r="H18" s="17"/>
      <c r="I18" s="16">
        <f>G18+H18</f>
        <v>18543.37</v>
      </c>
      <c r="J18" s="30">
        <v>0</v>
      </c>
      <c r="K18" s="8">
        <f t="shared" si="1"/>
        <v>18543.37</v>
      </c>
      <c r="L18" s="71">
        <v>18543.37</v>
      </c>
    </row>
    <row r="19" spans="1:12" s="7" customFormat="1" ht="32.25" customHeight="1">
      <c r="A19" s="35" t="s">
        <v>134</v>
      </c>
      <c r="B19" s="5">
        <v>104</v>
      </c>
      <c r="C19" s="6" t="s">
        <v>26</v>
      </c>
      <c r="D19" s="6" t="s">
        <v>29</v>
      </c>
      <c r="E19" s="5" t="s">
        <v>12</v>
      </c>
      <c r="F19" s="5">
        <v>200</v>
      </c>
      <c r="G19" s="30">
        <v>499949.52</v>
      </c>
      <c r="H19" s="19"/>
      <c r="I19" s="19"/>
      <c r="J19" s="37">
        <v>0</v>
      </c>
      <c r="K19" s="8">
        <f t="shared" si="1"/>
        <v>499949.52</v>
      </c>
      <c r="L19" s="71">
        <v>499949.52</v>
      </c>
    </row>
    <row r="20" spans="1:12" s="7" customFormat="1" ht="33.75" customHeight="1">
      <c r="A20" s="35" t="s">
        <v>135</v>
      </c>
      <c r="B20" s="5">
        <v>104</v>
      </c>
      <c r="C20" s="6" t="s">
        <v>26</v>
      </c>
      <c r="D20" s="6" t="s">
        <v>29</v>
      </c>
      <c r="E20" s="5" t="s">
        <v>87</v>
      </c>
      <c r="F20" s="5">
        <v>200</v>
      </c>
      <c r="G20" s="30">
        <v>294221.32</v>
      </c>
      <c r="H20" s="19"/>
      <c r="I20" s="19"/>
      <c r="J20" s="37">
        <v>0</v>
      </c>
      <c r="K20" s="8">
        <f t="shared" si="1"/>
        <v>294221.32</v>
      </c>
      <c r="L20" s="71">
        <v>294221.32</v>
      </c>
    </row>
    <row r="21" spans="1:12" s="1" customFormat="1" ht="27" customHeight="1">
      <c r="A21" s="58" t="s">
        <v>126</v>
      </c>
      <c r="B21" s="59">
        <v>330</v>
      </c>
      <c r="C21" s="62"/>
      <c r="D21" s="62"/>
      <c r="E21" s="62"/>
      <c r="F21" s="62"/>
      <c r="G21" s="63">
        <f aca="true" t="shared" si="2" ref="G21:L21">SUM(G22:G89)</f>
        <v>118674940.29999998</v>
      </c>
      <c r="H21" s="61">
        <f t="shared" si="2"/>
        <v>0</v>
      </c>
      <c r="I21" s="61">
        <f t="shared" si="2"/>
        <v>224198255.25999996</v>
      </c>
      <c r="J21" s="61">
        <f t="shared" si="2"/>
        <v>-6633584.969999999</v>
      </c>
      <c r="K21" s="69">
        <f t="shared" si="2"/>
        <v>112041355.32999998</v>
      </c>
      <c r="L21" s="69">
        <f t="shared" si="2"/>
        <v>109925406.78999999</v>
      </c>
    </row>
    <row r="22" spans="1:12" s="23" customFormat="1" ht="66" customHeight="1">
      <c r="A22" s="42" t="s">
        <v>39</v>
      </c>
      <c r="B22" s="5">
        <v>330</v>
      </c>
      <c r="C22" s="12" t="s">
        <v>24</v>
      </c>
      <c r="D22" s="15">
        <v>13</v>
      </c>
      <c r="E22" s="15" t="s">
        <v>18</v>
      </c>
      <c r="F22" s="15">
        <v>200</v>
      </c>
      <c r="G22" s="30">
        <v>250000</v>
      </c>
      <c r="H22" s="21"/>
      <c r="I22" s="22">
        <f aca="true" t="shared" si="3" ref="I22:I82">G22+H22</f>
        <v>250000</v>
      </c>
      <c r="J22" s="8">
        <v>0</v>
      </c>
      <c r="K22" s="8">
        <f aca="true" t="shared" si="4" ref="K22:K70">G22+J22</f>
        <v>250000</v>
      </c>
      <c r="L22" s="72">
        <v>216100</v>
      </c>
    </row>
    <row r="23" spans="1:12" s="1" customFormat="1" ht="38.25" customHeight="1">
      <c r="A23" s="35" t="s">
        <v>97</v>
      </c>
      <c r="B23" s="5">
        <v>330</v>
      </c>
      <c r="C23" s="6" t="s">
        <v>24</v>
      </c>
      <c r="D23" s="5">
        <v>13</v>
      </c>
      <c r="E23" s="5" t="s">
        <v>68</v>
      </c>
      <c r="F23" s="5">
        <v>200</v>
      </c>
      <c r="G23" s="30">
        <v>274496.58</v>
      </c>
      <c r="H23" s="17"/>
      <c r="I23" s="16">
        <f t="shared" si="3"/>
        <v>274496.58</v>
      </c>
      <c r="J23" s="30">
        <v>35000</v>
      </c>
      <c r="K23" s="8">
        <f t="shared" si="4"/>
        <v>309496.58</v>
      </c>
      <c r="L23" s="71">
        <v>169182.45</v>
      </c>
    </row>
    <row r="24" spans="1:12" s="1" customFormat="1" ht="49.5" customHeight="1">
      <c r="A24" s="56" t="s">
        <v>147</v>
      </c>
      <c r="B24" s="57">
        <v>330</v>
      </c>
      <c r="C24" s="6" t="s">
        <v>24</v>
      </c>
      <c r="D24" s="57">
        <v>13</v>
      </c>
      <c r="E24" s="57" t="s">
        <v>146</v>
      </c>
      <c r="F24" s="57">
        <v>800</v>
      </c>
      <c r="G24" s="54">
        <v>57998.13</v>
      </c>
      <c r="H24" s="17"/>
      <c r="I24" s="16">
        <f t="shared" si="3"/>
        <v>57998.13</v>
      </c>
      <c r="J24" s="8">
        <v>0</v>
      </c>
      <c r="K24" s="8">
        <f t="shared" si="4"/>
        <v>57998.13</v>
      </c>
      <c r="L24" s="71">
        <v>57998.13</v>
      </c>
    </row>
    <row r="25" spans="1:12" s="1" customFormat="1" ht="31.5">
      <c r="A25" s="32" t="s">
        <v>110</v>
      </c>
      <c r="B25" s="33">
        <v>330</v>
      </c>
      <c r="C25" s="55" t="s">
        <v>24</v>
      </c>
      <c r="D25" s="33">
        <v>13</v>
      </c>
      <c r="E25" s="33" t="s">
        <v>86</v>
      </c>
      <c r="F25" s="33">
        <v>200</v>
      </c>
      <c r="G25" s="30">
        <v>168508.09</v>
      </c>
      <c r="H25" s="17"/>
      <c r="I25" s="16">
        <f t="shared" si="3"/>
        <v>168508.09</v>
      </c>
      <c r="J25" s="8">
        <f>-60000+41951</f>
        <v>-18049</v>
      </c>
      <c r="K25" s="8">
        <f t="shared" si="4"/>
        <v>150459.09</v>
      </c>
      <c r="L25" s="71">
        <v>147453.23</v>
      </c>
    </row>
    <row r="26" spans="1:12" s="1" customFormat="1" ht="47.25">
      <c r="A26" s="32" t="s">
        <v>155</v>
      </c>
      <c r="B26" s="33">
        <v>330</v>
      </c>
      <c r="C26" s="55" t="s">
        <v>24</v>
      </c>
      <c r="D26" s="33">
        <v>13</v>
      </c>
      <c r="E26" s="33" t="s">
        <v>154</v>
      </c>
      <c r="F26" s="33">
        <v>200</v>
      </c>
      <c r="G26" s="30">
        <v>42543</v>
      </c>
      <c r="H26" s="17"/>
      <c r="I26" s="16">
        <f t="shared" si="3"/>
        <v>42543</v>
      </c>
      <c r="J26" s="8">
        <v>808317</v>
      </c>
      <c r="K26" s="8">
        <f t="shared" si="4"/>
        <v>850860</v>
      </c>
      <c r="L26" s="71">
        <v>850860</v>
      </c>
    </row>
    <row r="27" spans="1:12" s="1" customFormat="1" ht="47.25">
      <c r="A27" s="44" t="s">
        <v>62</v>
      </c>
      <c r="B27" s="5">
        <v>330</v>
      </c>
      <c r="C27" s="6" t="s">
        <v>24</v>
      </c>
      <c r="D27" s="5">
        <v>13</v>
      </c>
      <c r="E27" s="5" t="s">
        <v>61</v>
      </c>
      <c r="F27" s="5">
        <v>800</v>
      </c>
      <c r="G27" s="8">
        <v>18030</v>
      </c>
      <c r="H27" s="17"/>
      <c r="I27" s="16">
        <f t="shared" si="3"/>
        <v>18030</v>
      </c>
      <c r="J27" s="8">
        <v>0</v>
      </c>
      <c r="K27" s="8">
        <f t="shared" si="4"/>
        <v>18030</v>
      </c>
      <c r="L27" s="71">
        <v>18030</v>
      </c>
    </row>
    <row r="28" spans="1:12" s="1" customFormat="1" ht="31.5">
      <c r="A28" s="35" t="s">
        <v>40</v>
      </c>
      <c r="B28" s="5">
        <v>330</v>
      </c>
      <c r="C28" s="6" t="s">
        <v>24</v>
      </c>
      <c r="D28" s="5">
        <v>13</v>
      </c>
      <c r="E28" s="5" t="s">
        <v>35</v>
      </c>
      <c r="F28" s="5">
        <v>200</v>
      </c>
      <c r="G28" s="8">
        <v>97670</v>
      </c>
      <c r="H28" s="17"/>
      <c r="I28" s="16">
        <f t="shared" si="3"/>
        <v>97670</v>
      </c>
      <c r="J28" s="8">
        <v>-35000</v>
      </c>
      <c r="K28" s="8">
        <f t="shared" si="4"/>
        <v>62670</v>
      </c>
      <c r="L28" s="71">
        <v>21038</v>
      </c>
    </row>
    <row r="29" spans="1:12" s="1" customFormat="1" ht="63">
      <c r="A29" s="35" t="s">
        <v>96</v>
      </c>
      <c r="B29" s="5">
        <v>330</v>
      </c>
      <c r="C29" s="6" t="s">
        <v>24</v>
      </c>
      <c r="D29" s="5">
        <v>13</v>
      </c>
      <c r="E29" s="5" t="s">
        <v>52</v>
      </c>
      <c r="F29" s="5">
        <v>500</v>
      </c>
      <c r="G29" s="8">
        <v>370687.33</v>
      </c>
      <c r="H29" s="17"/>
      <c r="I29" s="16">
        <f t="shared" si="3"/>
        <v>370687.33</v>
      </c>
      <c r="J29" s="8"/>
      <c r="K29" s="8">
        <f t="shared" si="4"/>
        <v>370687.33</v>
      </c>
      <c r="L29" s="71">
        <v>370687.33</v>
      </c>
    </row>
    <row r="30" spans="1:12" s="20" customFormat="1" ht="62.25" customHeight="1">
      <c r="A30" s="43" t="s">
        <v>64</v>
      </c>
      <c r="B30" s="5">
        <v>330</v>
      </c>
      <c r="C30" s="6" t="s">
        <v>30</v>
      </c>
      <c r="D30" s="3" t="s">
        <v>29</v>
      </c>
      <c r="E30" s="5" t="s">
        <v>56</v>
      </c>
      <c r="F30" s="5">
        <v>100</v>
      </c>
      <c r="G30" s="8">
        <v>244175</v>
      </c>
      <c r="H30" s="19"/>
      <c r="I30" s="8">
        <f t="shared" si="3"/>
        <v>244175</v>
      </c>
      <c r="J30" s="8">
        <v>-555.19</v>
      </c>
      <c r="K30" s="8">
        <f t="shared" si="4"/>
        <v>243619.81</v>
      </c>
      <c r="L30" s="73">
        <v>243619.81</v>
      </c>
    </row>
    <row r="31" spans="1:12" s="20" customFormat="1" ht="33.75" customHeight="1">
      <c r="A31" s="43" t="s">
        <v>89</v>
      </c>
      <c r="B31" s="5">
        <v>330</v>
      </c>
      <c r="C31" s="6" t="s">
        <v>30</v>
      </c>
      <c r="D31" s="3" t="s">
        <v>29</v>
      </c>
      <c r="E31" s="5" t="s">
        <v>56</v>
      </c>
      <c r="F31" s="5">
        <v>200</v>
      </c>
      <c r="G31" s="8">
        <v>8500</v>
      </c>
      <c r="H31" s="19"/>
      <c r="I31" s="8">
        <f t="shared" si="3"/>
        <v>8500</v>
      </c>
      <c r="J31" s="8">
        <v>555.19</v>
      </c>
      <c r="K31" s="8">
        <f t="shared" si="4"/>
        <v>9055.19</v>
      </c>
      <c r="L31" s="73">
        <v>9055.19</v>
      </c>
    </row>
    <row r="32" spans="1:12" s="1" customFormat="1" ht="47.25">
      <c r="A32" s="35" t="s">
        <v>41</v>
      </c>
      <c r="B32" s="5">
        <v>330</v>
      </c>
      <c r="C32" s="6" t="s">
        <v>25</v>
      </c>
      <c r="D32" s="6" t="s">
        <v>31</v>
      </c>
      <c r="E32" s="5" t="s">
        <v>6</v>
      </c>
      <c r="F32" s="5">
        <v>200</v>
      </c>
      <c r="G32" s="8">
        <v>2980000.2</v>
      </c>
      <c r="H32" s="17"/>
      <c r="I32" s="16">
        <f t="shared" si="3"/>
        <v>2980000.2</v>
      </c>
      <c r="J32" s="8">
        <v>-259010.7</v>
      </c>
      <c r="K32" s="8">
        <f t="shared" si="4"/>
        <v>2720989.5</v>
      </c>
      <c r="L32" s="71">
        <v>2720989.5</v>
      </c>
    </row>
    <row r="33" spans="1:12" s="1" customFormat="1" ht="31.5">
      <c r="A33" s="35" t="s">
        <v>111</v>
      </c>
      <c r="B33" s="5">
        <v>330</v>
      </c>
      <c r="C33" s="12" t="s">
        <v>25</v>
      </c>
      <c r="D33" s="12" t="s">
        <v>31</v>
      </c>
      <c r="E33" s="28" t="s">
        <v>143</v>
      </c>
      <c r="F33" s="15">
        <v>200</v>
      </c>
      <c r="G33" s="30">
        <v>21308253.6</v>
      </c>
      <c r="H33" s="21"/>
      <c r="I33" s="22">
        <f>G33+H33</f>
        <v>21308253.6</v>
      </c>
      <c r="J33" s="8">
        <v>0</v>
      </c>
      <c r="K33" s="8">
        <f>G33+J33</f>
        <v>21308253.6</v>
      </c>
      <c r="L33" s="71">
        <v>21172044</v>
      </c>
    </row>
    <row r="34" spans="1:12" s="1" customFormat="1" ht="39" customHeight="1">
      <c r="A34" s="35" t="s">
        <v>42</v>
      </c>
      <c r="B34" s="5">
        <v>330</v>
      </c>
      <c r="C34" s="6" t="s">
        <v>25</v>
      </c>
      <c r="D34" s="6" t="s">
        <v>31</v>
      </c>
      <c r="E34" s="5" t="s">
        <v>7</v>
      </c>
      <c r="F34" s="5">
        <v>200</v>
      </c>
      <c r="G34" s="8">
        <v>1497500</v>
      </c>
      <c r="H34" s="17"/>
      <c r="I34" s="16">
        <f t="shared" si="3"/>
        <v>1497500</v>
      </c>
      <c r="J34" s="8"/>
      <c r="K34" s="8">
        <f t="shared" si="4"/>
        <v>1497500</v>
      </c>
      <c r="L34" s="71">
        <v>1497500</v>
      </c>
    </row>
    <row r="35" spans="1:12" s="1" customFormat="1" ht="31.5" customHeight="1">
      <c r="A35" s="35" t="s">
        <v>69</v>
      </c>
      <c r="B35" s="5">
        <v>330</v>
      </c>
      <c r="C35" s="6" t="s">
        <v>25</v>
      </c>
      <c r="D35" s="6" t="s">
        <v>31</v>
      </c>
      <c r="E35" s="11" t="s">
        <v>8</v>
      </c>
      <c r="F35" s="5">
        <v>200</v>
      </c>
      <c r="G35" s="8">
        <v>770301.86</v>
      </c>
      <c r="H35" s="17"/>
      <c r="I35" s="16">
        <f t="shared" si="3"/>
        <v>770301.86</v>
      </c>
      <c r="J35" s="30"/>
      <c r="K35" s="8">
        <f t="shared" si="4"/>
        <v>770301.86</v>
      </c>
      <c r="L35" s="71">
        <v>770301.86</v>
      </c>
    </row>
    <row r="36" spans="1:12" s="1" customFormat="1" ht="98.25" customHeight="1">
      <c r="A36" s="45" t="s">
        <v>92</v>
      </c>
      <c r="B36" s="5">
        <v>330</v>
      </c>
      <c r="C36" s="6" t="s">
        <v>25</v>
      </c>
      <c r="D36" s="6" t="s">
        <v>31</v>
      </c>
      <c r="E36" s="11" t="s">
        <v>53</v>
      </c>
      <c r="F36" s="5">
        <v>200</v>
      </c>
      <c r="G36" s="8">
        <v>626228.26</v>
      </c>
      <c r="H36" s="17"/>
      <c r="I36" s="16">
        <f t="shared" si="3"/>
        <v>626228.26</v>
      </c>
      <c r="J36" s="8"/>
      <c r="K36" s="8">
        <f t="shared" si="4"/>
        <v>626228.26</v>
      </c>
      <c r="L36" s="71">
        <v>488739.72</v>
      </c>
    </row>
    <row r="37" spans="1:12" s="1" customFormat="1" ht="48.75" customHeight="1">
      <c r="A37" s="35" t="s">
        <v>43</v>
      </c>
      <c r="B37" s="5">
        <v>330</v>
      </c>
      <c r="C37" s="6" t="s">
        <v>25</v>
      </c>
      <c r="D37" s="6" t="s">
        <v>31</v>
      </c>
      <c r="E37" s="5" t="s">
        <v>9</v>
      </c>
      <c r="F37" s="5">
        <v>200</v>
      </c>
      <c r="G37" s="8">
        <v>5882000</v>
      </c>
      <c r="H37" s="17"/>
      <c r="I37" s="16">
        <f t="shared" si="3"/>
        <v>5882000</v>
      </c>
      <c r="J37" s="8">
        <v>0</v>
      </c>
      <c r="K37" s="8">
        <f t="shared" si="4"/>
        <v>5882000</v>
      </c>
      <c r="L37" s="71">
        <v>5865196.56</v>
      </c>
    </row>
    <row r="38" spans="1:12" s="1" customFormat="1" ht="65.25" customHeight="1">
      <c r="A38" s="42" t="s">
        <v>112</v>
      </c>
      <c r="B38" s="5">
        <v>330</v>
      </c>
      <c r="C38" s="12" t="s">
        <v>25</v>
      </c>
      <c r="D38" s="12" t="s">
        <v>31</v>
      </c>
      <c r="E38" s="28" t="s">
        <v>95</v>
      </c>
      <c r="F38" s="15">
        <v>200</v>
      </c>
      <c r="G38" s="8">
        <v>2233489.37</v>
      </c>
      <c r="H38" s="17"/>
      <c r="I38" s="16">
        <f t="shared" si="3"/>
        <v>2233489.37</v>
      </c>
      <c r="J38" s="30">
        <v>0</v>
      </c>
      <c r="K38" s="8">
        <f t="shared" si="4"/>
        <v>2233489.37</v>
      </c>
      <c r="L38" s="71">
        <v>2233489.37</v>
      </c>
    </row>
    <row r="39" spans="1:12" s="27" customFormat="1" ht="34.5" customHeight="1">
      <c r="A39" s="43" t="s">
        <v>91</v>
      </c>
      <c r="B39" s="5">
        <v>330</v>
      </c>
      <c r="C39" s="24" t="s">
        <v>25</v>
      </c>
      <c r="D39" s="24" t="s">
        <v>31</v>
      </c>
      <c r="E39" s="25" t="s">
        <v>90</v>
      </c>
      <c r="F39" s="25">
        <v>200</v>
      </c>
      <c r="G39" s="31">
        <v>1107515.62</v>
      </c>
      <c r="H39" s="26"/>
      <c r="I39" s="16">
        <f t="shared" si="3"/>
        <v>1107515.62</v>
      </c>
      <c r="J39" s="8"/>
      <c r="K39" s="8">
        <f t="shared" si="4"/>
        <v>1107515.62</v>
      </c>
      <c r="L39" s="74">
        <v>1107515.62</v>
      </c>
    </row>
    <row r="40" spans="1:12" s="27" customFormat="1" ht="33" customHeight="1">
      <c r="A40" s="35" t="s">
        <v>84</v>
      </c>
      <c r="B40" s="5">
        <v>330</v>
      </c>
      <c r="C40" s="6" t="s">
        <v>25</v>
      </c>
      <c r="D40" s="6" t="s">
        <v>31</v>
      </c>
      <c r="E40" s="5" t="s">
        <v>85</v>
      </c>
      <c r="F40" s="5">
        <v>200</v>
      </c>
      <c r="G40" s="8">
        <v>183800</v>
      </c>
      <c r="H40" s="21"/>
      <c r="I40" s="16">
        <f t="shared" si="3"/>
        <v>183800</v>
      </c>
      <c r="J40" s="8">
        <v>-1742.73</v>
      </c>
      <c r="K40" s="8">
        <f t="shared" si="4"/>
        <v>182057.27</v>
      </c>
      <c r="L40" s="74">
        <v>176925</v>
      </c>
    </row>
    <row r="41" spans="1:12" s="27" customFormat="1" ht="35.25" customHeight="1">
      <c r="A41" s="35" t="s">
        <v>44</v>
      </c>
      <c r="B41" s="5">
        <v>330</v>
      </c>
      <c r="C41" s="6" t="s">
        <v>25</v>
      </c>
      <c r="D41" s="6" t="s">
        <v>31</v>
      </c>
      <c r="E41" s="5" t="s">
        <v>10</v>
      </c>
      <c r="F41" s="5">
        <v>200</v>
      </c>
      <c r="G41" s="8">
        <v>532830</v>
      </c>
      <c r="H41" s="17"/>
      <c r="I41" s="16">
        <f>G41+H41</f>
        <v>532830</v>
      </c>
      <c r="J41" s="30"/>
      <c r="K41" s="8">
        <f t="shared" si="4"/>
        <v>532830</v>
      </c>
      <c r="L41" s="74">
        <v>532830</v>
      </c>
    </row>
    <row r="42" spans="1:12" s="1" customFormat="1" ht="32.25" customHeight="1">
      <c r="A42" s="35" t="s">
        <v>54</v>
      </c>
      <c r="B42" s="5">
        <v>330</v>
      </c>
      <c r="C42" s="6" t="s">
        <v>25</v>
      </c>
      <c r="D42" s="6" t="s">
        <v>31</v>
      </c>
      <c r="E42" s="5" t="s">
        <v>57</v>
      </c>
      <c r="F42" s="5">
        <v>200</v>
      </c>
      <c r="G42" s="8">
        <v>332000</v>
      </c>
      <c r="H42" s="17"/>
      <c r="I42" s="16">
        <f t="shared" si="3"/>
        <v>332000</v>
      </c>
      <c r="J42" s="8">
        <v>1742.73</v>
      </c>
      <c r="K42" s="8">
        <f t="shared" si="4"/>
        <v>333742.73</v>
      </c>
      <c r="L42" s="71">
        <v>321344.73</v>
      </c>
    </row>
    <row r="43" spans="1:12" s="1" customFormat="1" ht="50.25" customHeight="1">
      <c r="A43" s="51" t="s">
        <v>114</v>
      </c>
      <c r="B43" s="5">
        <v>330</v>
      </c>
      <c r="C43" s="6" t="s">
        <v>25</v>
      </c>
      <c r="D43" s="6" t="s">
        <v>58</v>
      </c>
      <c r="E43" s="5" t="s">
        <v>55</v>
      </c>
      <c r="F43" s="5">
        <v>500</v>
      </c>
      <c r="G43" s="8">
        <v>1873400.24</v>
      </c>
      <c r="H43" s="17"/>
      <c r="I43" s="16">
        <f t="shared" si="3"/>
        <v>1873400.24</v>
      </c>
      <c r="J43" s="8"/>
      <c r="K43" s="8">
        <f t="shared" si="4"/>
        <v>1873400.24</v>
      </c>
      <c r="L43" s="71">
        <v>1873400.24</v>
      </c>
    </row>
    <row r="44" spans="1:12" s="1" customFormat="1" ht="67.5" customHeight="1">
      <c r="A44" s="35" t="s">
        <v>70</v>
      </c>
      <c r="B44" s="5">
        <v>330</v>
      </c>
      <c r="C44" s="6" t="s">
        <v>26</v>
      </c>
      <c r="D44" s="6" t="s">
        <v>24</v>
      </c>
      <c r="E44" s="5" t="s">
        <v>3</v>
      </c>
      <c r="F44" s="5">
        <v>200</v>
      </c>
      <c r="G44" s="8">
        <v>292000</v>
      </c>
      <c r="H44" s="17"/>
      <c r="I44" s="16">
        <f t="shared" si="3"/>
        <v>292000</v>
      </c>
      <c r="J44" s="8">
        <v>0</v>
      </c>
      <c r="K44" s="8">
        <f t="shared" si="4"/>
        <v>292000</v>
      </c>
      <c r="L44" s="71">
        <v>286408.94</v>
      </c>
    </row>
    <row r="45" spans="1:12" s="1" customFormat="1" ht="48.75" customHeight="1">
      <c r="A45" s="35" t="s">
        <v>71</v>
      </c>
      <c r="B45" s="5">
        <v>330</v>
      </c>
      <c r="C45" s="6" t="s">
        <v>26</v>
      </c>
      <c r="D45" s="6" t="s">
        <v>24</v>
      </c>
      <c r="E45" s="5" t="s">
        <v>65</v>
      </c>
      <c r="F45" s="5">
        <v>200</v>
      </c>
      <c r="G45" s="8">
        <v>50000</v>
      </c>
      <c r="H45" s="21"/>
      <c r="I45" s="16">
        <f t="shared" si="3"/>
        <v>50000</v>
      </c>
      <c r="J45" s="8">
        <v>0</v>
      </c>
      <c r="K45" s="8">
        <f t="shared" si="4"/>
        <v>50000</v>
      </c>
      <c r="L45" s="71">
        <v>50000</v>
      </c>
    </row>
    <row r="46" spans="1:12" s="1" customFormat="1" ht="62.25" customHeight="1">
      <c r="A46" s="35" t="s">
        <v>98</v>
      </c>
      <c r="B46" s="5">
        <v>330</v>
      </c>
      <c r="C46" s="6" t="s">
        <v>26</v>
      </c>
      <c r="D46" s="6" t="s">
        <v>24</v>
      </c>
      <c r="E46" s="5" t="s">
        <v>72</v>
      </c>
      <c r="F46" s="5">
        <v>200</v>
      </c>
      <c r="G46" s="8">
        <v>2134950.52</v>
      </c>
      <c r="H46" s="21"/>
      <c r="I46" s="16">
        <f t="shared" si="3"/>
        <v>2134950.52</v>
      </c>
      <c r="J46" s="8">
        <v>-72278.43</v>
      </c>
      <c r="K46" s="8">
        <f t="shared" si="4"/>
        <v>2062672.09</v>
      </c>
      <c r="L46" s="71">
        <v>1907645.41</v>
      </c>
    </row>
    <row r="47" spans="1:12" s="1" customFormat="1" ht="52.5" customHeight="1">
      <c r="A47" s="39" t="s">
        <v>113</v>
      </c>
      <c r="B47" s="4">
        <v>330</v>
      </c>
      <c r="C47" s="3" t="s">
        <v>26</v>
      </c>
      <c r="D47" s="3" t="s">
        <v>24</v>
      </c>
      <c r="E47" s="4" t="s">
        <v>88</v>
      </c>
      <c r="F47" s="4">
        <v>200</v>
      </c>
      <c r="G47" s="30">
        <v>202589.81</v>
      </c>
      <c r="H47" s="17"/>
      <c r="I47" s="16">
        <f aca="true" t="shared" si="5" ref="I47:I52">G47+H47</f>
        <v>202589.81</v>
      </c>
      <c r="J47" s="8">
        <f>-2732.81-0.01</f>
        <v>-2732.82</v>
      </c>
      <c r="K47" s="8">
        <f t="shared" si="4"/>
        <v>199856.99</v>
      </c>
      <c r="L47" s="71">
        <v>185542.49</v>
      </c>
    </row>
    <row r="48" spans="1:12" s="1" customFormat="1" ht="47.25">
      <c r="A48" s="39" t="s">
        <v>115</v>
      </c>
      <c r="B48" s="4">
        <v>330</v>
      </c>
      <c r="C48" s="3" t="s">
        <v>26</v>
      </c>
      <c r="D48" s="3" t="s">
        <v>24</v>
      </c>
      <c r="E48" s="4" t="s">
        <v>88</v>
      </c>
      <c r="F48" s="4">
        <v>800</v>
      </c>
      <c r="G48" s="30">
        <v>3397.48</v>
      </c>
      <c r="H48" s="17"/>
      <c r="I48" s="16">
        <f t="shared" si="5"/>
        <v>3397.48</v>
      </c>
      <c r="J48" s="8">
        <v>0</v>
      </c>
      <c r="K48" s="8">
        <f t="shared" si="4"/>
        <v>3397.48</v>
      </c>
      <c r="L48" s="71">
        <v>0</v>
      </c>
    </row>
    <row r="49" spans="1:12" s="1" customFormat="1" ht="47.25">
      <c r="A49" s="44" t="s">
        <v>150</v>
      </c>
      <c r="B49" s="5">
        <v>330</v>
      </c>
      <c r="C49" s="6" t="s">
        <v>26</v>
      </c>
      <c r="D49" s="6" t="s">
        <v>24</v>
      </c>
      <c r="E49" s="29" t="s">
        <v>100</v>
      </c>
      <c r="F49" s="5">
        <v>200</v>
      </c>
      <c r="G49" s="30">
        <v>59733.8</v>
      </c>
      <c r="H49" s="17"/>
      <c r="I49" s="16">
        <f>G49+H49</f>
        <v>59733.8</v>
      </c>
      <c r="J49" s="8"/>
      <c r="K49" s="8">
        <f>G49+J49</f>
        <v>59733.8</v>
      </c>
      <c r="L49" s="71">
        <v>59733.8</v>
      </c>
    </row>
    <row r="50" spans="1:12" s="1" customFormat="1" ht="31.5">
      <c r="A50" s="44" t="s">
        <v>116</v>
      </c>
      <c r="B50" s="5">
        <v>330</v>
      </c>
      <c r="C50" s="6" t="s">
        <v>26</v>
      </c>
      <c r="D50" s="6" t="s">
        <v>24</v>
      </c>
      <c r="E50" s="5" t="s">
        <v>100</v>
      </c>
      <c r="F50" s="5">
        <v>800</v>
      </c>
      <c r="G50" s="30">
        <v>4000</v>
      </c>
      <c r="H50" s="17"/>
      <c r="I50" s="16">
        <f t="shared" si="5"/>
        <v>4000</v>
      </c>
      <c r="J50" s="8"/>
      <c r="K50" s="8">
        <f t="shared" si="4"/>
        <v>4000</v>
      </c>
      <c r="L50" s="71">
        <v>4000</v>
      </c>
    </row>
    <row r="51" spans="1:12" s="1" customFormat="1" ht="85.5" customHeight="1">
      <c r="A51" s="44" t="s">
        <v>117</v>
      </c>
      <c r="B51" s="11">
        <v>330</v>
      </c>
      <c r="C51" s="6" t="s">
        <v>26</v>
      </c>
      <c r="D51" s="6" t="s">
        <v>24</v>
      </c>
      <c r="E51" s="29" t="s">
        <v>101</v>
      </c>
      <c r="F51" s="5">
        <v>400</v>
      </c>
      <c r="G51" s="30">
        <v>30813189.23</v>
      </c>
      <c r="H51" s="17"/>
      <c r="I51" s="16">
        <f t="shared" si="5"/>
        <v>30813189.23</v>
      </c>
      <c r="J51" s="37">
        <v>-6637904.85</v>
      </c>
      <c r="K51" s="8">
        <f t="shared" si="4"/>
        <v>24175284.380000003</v>
      </c>
      <c r="L51" s="71">
        <v>24175284.38</v>
      </c>
    </row>
    <row r="52" spans="1:12" s="1" customFormat="1" ht="70.5" customHeight="1">
      <c r="A52" s="44" t="s">
        <v>120</v>
      </c>
      <c r="B52" s="11">
        <v>330</v>
      </c>
      <c r="C52" s="6" t="s">
        <v>26</v>
      </c>
      <c r="D52" s="6" t="s">
        <v>24</v>
      </c>
      <c r="E52" s="29" t="s">
        <v>101</v>
      </c>
      <c r="F52" s="5">
        <v>800</v>
      </c>
      <c r="G52" s="30">
        <v>935450.77</v>
      </c>
      <c r="H52" s="17"/>
      <c r="I52" s="16">
        <f t="shared" si="5"/>
        <v>935450.77</v>
      </c>
      <c r="J52" s="8"/>
      <c r="K52" s="8">
        <f t="shared" si="4"/>
        <v>935450.77</v>
      </c>
      <c r="L52" s="71">
        <v>935450.77</v>
      </c>
    </row>
    <row r="53" spans="1:12" s="1" customFormat="1" ht="63">
      <c r="A53" s="44" t="s">
        <v>118</v>
      </c>
      <c r="B53" s="11">
        <v>330</v>
      </c>
      <c r="C53" s="6" t="s">
        <v>26</v>
      </c>
      <c r="D53" s="6" t="s">
        <v>24</v>
      </c>
      <c r="E53" s="29" t="s">
        <v>102</v>
      </c>
      <c r="F53" s="5">
        <v>400</v>
      </c>
      <c r="G53" s="30">
        <v>311244.01</v>
      </c>
      <c r="H53" s="21"/>
      <c r="I53" s="16">
        <f t="shared" si="3"/>
        <v>311244.01</v>
      </c>
      <c r="J53" s="8">
        <v>-67049.2</v>
      </c>
      <c r="K53" s="8">
        <f t="shared" si="4"/>
        <v>244194.81</v>
      </c>
      <c r="L53" s="71">
        <v>244194.81</v>
      </c>
    </row>
    <row r="54" spans="1:12" s="1" customFormat="1" ht="52.5" customHeight="1">
      <c r="A54" s="44" t="s">
        <v>121</v>
      </c>
      <c r="B54" s="11">
        <v>330</v>
      </c>
      <c r="C54" s="6" t="s">
        <v>26</v>
      </c>
      <c r="D54" s="6" t="s">
        <v>24</v>
      </c>
      <c r="E54" s="29" t="s">
        <v>102</v>
      </c>
      <c r="F54" s="5">
        <v>800</v>
      </c>
      <c r="G54" s="30">
        <v>9448.99</v>
      </c>
      <c r="H54" s="17"/>
      <c r="I54" s="16">
        <f t="shared" si="3"/>
        <v>9448.99</v>
      </c>
      <c r="J54" s="8"/>
      <c r="K54" s="8">
        <f t="shared" si="4"/>
        <v>9448.99</v>
      </c>
      <c r="L54" s="71">
        <v>9448.99</v>
      </c>
    </row>
    <row r="55" spans="1:12" s="1" customFormat="1" ht="64.5" customHeight="1">
      <c r="A55" s="44" t="s">
        <v>119</v>
      </c>
      <c r="B55" s="11">
        <v>330</v>
      </c>
      <c r="C55" s="6" t="s">
        <v>26</v>
      </c>
      <c r="D55" s="6" t="s">
        <v>24</v>
      </c>
      <c r="E55" s="29" t="s">
        <v>103</v>
      </c>
      <c r="F55" s="5">
        <v>400</v>
      </c>
      <c r="G55" s="30">
        <v>314388.22</v>
      </c>
      <c r="H55" s="17"/>
      <c r="I55" s="16">
        <f t="shared" si="3"/>
        <v>314388.22</v>
      </c>
      <c r="J55" s="8">
        <v>-67727.06</v>
      </c>
      <c r="K55" s="8">
        <f t="shared" si="4"/>
        <v>246661.15999999997</v>
      </c>
      <c r="L55" s="71">
        <v>246483.11</v>
      </c>
    </row>
    <row r="56" spans="1:12" s="1" customFormat="1" ht="65.25" customHeight="1">
      <c r="A56" s="44" t="s">
        <v>122</v>
      </c>
      <c r="B56" s="5">
        <v>330</v>
      </c>
      <c r="C56" s="6" t="s">
        <v>26</v>
      </c>
      <c r="D56" s="6" t="s">
        <v>24</v>
      </c>
      <c r="E56" s="5" t="s">
        <v>103</v>
      </c>
      <c r="F56" s="5">
        <v>800</v>
      </c>
      <c r="G56" s="30">
        <v>9544.44</v>
      </c>
      <c r="H56" s="17"/>
      <c r="I56" s="16">
        <f t="shared" si="3"/>
        <v>9544.44</v>
      </c>
      <c r="J56" s="8"/>
      <c r="K56" s="8">
        <f t="shared" si="4"/>
        <v>9544.44</v>
      </c>
      <c r="L56" s="71">
        <v>9544.44</v>
      </c>
    </row>
    <row r="57" spans="1:12" s="1" customFormat="1" ht="31.5">
      <c r="A57" s="35" t="s">
        <v>145</v>
      </c>
      <c r="B57" s="5">
        <v>330</v>
      </c>
      <c r="C57" s="6" t="s">
        <v>26</v>
      </c>
      <c r="D57" s="6" t="s">
        <v>30</v>
      </c>
      <c r="E57" s="5" t="s">
        <v>104</v>
      </c>
      <c r="F57" s="5">
        <v>200</v>
      </c>
      <c r="G57" s="8">
        <v>1392968.32</v>
      </c>
      <c r="H57" s="17"/>
      <c r="I57" s="16">
        <f t="shared" si="3"/>
        <v>1392968.32</v>
      </c>
      <c r="J57" s="8">
        <v>0</v>
      </c>
      <c r="K57" s="8">
        <f t="shared" si="4"/>
        <v>1392968.32</v>
      </c>
      <c r="L57" s="71">
        <v>241052.1</v>
      </c>
    </row>
    <row r="58" spans="1:12" s="1" customFormat="1" ht="52.5" customHeight="1">
      <c r="A58" s="46" t="s">
        <v>149</v>
      </c>
      <c r="B58" s="5">
        <v>330</v>
      </c>
      <c r="C58" s="6" t="s">
        <v>26</v>
      </c>
      <c r="D58" s="6" t="s">
        <v>30</v>
      </c>
      <c r="E58" s="5" t="s">
        <v>148</v>
      </c>
      <c r="F58" s="5">
        <v>800</v>
      </c>
      <c r="G58" s="8">
        <v>217966</v>
      </c>
      <c r="H58" s="17"/>
      <c r="I58" s="16">
        <f t="shared" si="3"/>
        <v>217966</v>
      </c>
      <c r="J58" s="8"/>
      <c r="K58" s="8">
        <f t="shared" si="4"/>
        <v>217966</v>
      </c>
      <c r="L58" s="71">
        <v>217966</v>
      </c>
    </row>
    <row r="59" spans="1:12" s="1" customFormat="1" ht="31.5">
      <c r="A59" s="35" t="s">
        <v>45</v>
      </c>
      <c r="B59" s="5">
        <v>330</v>
      </c>
      <c r="C59" s="6" t="s">
        <v>26</v>
      </c>
      <c r="D59" s="6" t="s">
        <v>30</v>
      </c>
      <c r="E59" s="5" t="s">
        <v>4</v>
      </c>
      <c r="F59" s="5">
        <v>200</v>
      </c>
      <c r="G59" s="8">
        <v>250000</v>
      </c>
      <c r="H59" s="17"/>
      <c r="I59" s="16">
        <f t="shared" si="3"/>
        <v>250000</v>
      </c>
      <c r="J59" s="8">
        <v>-50000</v>
      </c>
      <c r="K59" s="8">
        <f t="shared" si="4"/>
        <v>200000</v>
      </c>
      <c r="L59" s="71">
        <v>200000</v>
      </c>
    </row>
    <row r="60" spans="1:12" s="1" customFormat="1" ht="63.75" customHeight="1">
      <c r="A60" s="35" t="s">
        <v>151</v>
      </c>
      <c r="B60" s="5">
        <v>330</v>
      </c>
      <c r="C60" s="6" t="s">
        <v>26</v>
      </c>
      <c r="D60" s="6" t="s">
        <v>30</v>
      </c>
      <c r="E60" s="5" t="s">
        <v>136</v>
      </c>
      <c r="F60" s="15">
        <v>800</v>
      </c>
      <c r="G60" s="8">
        <v>3538570.89</v>
      </c>
      <c r="H60" s="17"/>
      <c r="I60" s="16"/>
      <c r="J60" s="38">
        <v>0</v>
      </c>
      <c r="K60" s="8">
        <f t="shared" si="4"/>
        <v>3538570.89</v>
      </c>
      <c r="L60" s="71">
        <v>3538570.89</v>
      </c>
    </row>
    <row r="61" spans="1:12" s="1" customFormat="1" ht="63.75" customHeight="1">
      <c r="A61" s="46" t="s">
        <v>63</v>
      </c>
      <c r="B61" s="5">
        <v>330</v>
      </c>
      <c r="C61" s="6" t="s">
        <v>26</v>
      </c>
      <c r="D61" s="6" t="s">
        <v>30</v>
      </c>
      <c r="E61" s="6" t="s">
        <v>5</v>
      </c>
      <c r="F61" s="6">
        <v>800</v>
      </c>
      <c r="G61" s="8">
        <v>2400000</v>
      </c>
      <c r="H61" s="17"/>
      <c r="I61" s="16">
        <f t="shared" si="3"/>
        <v>2400000</v>
      </c>
      <c r="J61" s="8">
        <v>0</v>
      </c>
      <c r="K61" s="8">
        <f t="shared" si="4"/>
        <v>2400000</v>
      </c>
      <c r="L61" s="71">
        <v>2335434.36</v>
      </c>
    </row>
    <row r="62" spans="1:12" s="1" customFormat="1" ht="35.25" customHeight="1">
      <c r="A62" s="35" t="s">
        <v>46</v>
      </c>
      <c r="B62" s="5">
        <v>330</v>
      </c>
      <c r="C62" s="6" t="s">
        <v>26</v>
      </c>
      <c r="D62" s="6" t="s">
        <v>29</v>
      </c>
      <c r="E62" s="5" t="s">
        <v>11</v>
      </c>
      <c r="F62" s="5">
        <v>200</v>
      </c>
      <c r="G62" s="8">
        <v>2700000</v>
      </c>
      <c r="H62" s="17"/>
      <c r="I62" s="16">
        <f t="shared" si="3"/>
        <v>2700000</v>
      </c>
      <c r="J62" s="8">
        <v>55000</v>
      </c>
      <c r="K62" s="8">
        <f t="shared" si="4"/>
        <v>2755000</v>
      </c>
      <c r="L62" s="71">
        <v>2580168.78</v>
      </c>
    </row>
    <row r="63" spans="1:12" s="1" customFormat="1" ht="31.5">
      <c r="A63" s="35" t="s">
        <v>47</v>
      </c>
      <c r="B63" s="5">
        <v>330</v>
      </c>
      <c r="C63" s="6" t="s">
        <v>26</v>
      </c>
      <c r="D63" s="6" t="s">
        <v>29</v>
      </c>
      <c r="E63" s="5" t="s">
        <v>12</v>
      </c>
      <c r="F63" s="5">
        <v>200</v>
      </c>
      <c r="G63" s="8">
        <v>2353250.48</v>
      </c>
      <c r="H63" s="17"/>
      <c r="I63" s="16">
        <f t="shared" si="3"/>
        <v>2353250.48</v>
      </c>
      <c r="J63" s="8">
        <f>-16512.61-82.57</f>
        <v>-16595.18</v>
      </c>
      <c r="K63" s="8">
        <f t="shared" si="4"/>
        <v>2336655.3</v>
      </c>
      <c r="L63" s="71">
        <v>2336655.3</v>
      </c>
    </row>
    <row r="64" spans="1:12" s="20" customFormat="1" ht="31.5">
      <c r="A64" s="35" t="s">
        <v>48</v>
      </c>
      <c r="B64" s="5">
        <v>330</v>
      </c>
      <c r="C64" s="6" t="s">
        <v>26</v>
      </c>
      <c r="D64" s="6" t="s">
        <v>29</v>
      </c>
      <c r="E64" s="5" t="s">
        <v>13</v>
      </c>
      <c r="F64" s="5">
        <v>200</v>
      </c>
      <c r="G64" s="8">
        <v>5927250</v>
      </c>
      <c r="H64" s="19"/>
      <c r="I64" s="8">
        <f t="shared" si="3"/>
        <v>5927250</v>
      </c>
      <c r="J64" s="8"/>
      <c r="K64" s="8">
        <f t="shared" si="4"/>
        <v>5927250</v>
      </c>
      <c r="L64" s="73">
        <v>5910241.4</v>
      </c>
    </row>
    <row r="65" spans="1:12" s="20" customFormat="1" ht="31.5">
      <c r="A65" s="35" t="s">
        <v>49</v>
      </c>
      <c r="B65" s="5">
        <v>330</v>
      </c>
      <c r="C65" s="6" t="s">
        <v>26</v>
      </c>
      <c r="D65" s="6" t="s">
        <v>29</v>
      </c>
      <c r="E65" s="5" t="s">
        <v>14</v>
      </c>
      <c r="F65" s="5">
        <v>200</v>
      </c>
      <c r="G65" s="8">
        <v>199500</v>
      </c>
      <c r="H65" s="19"/>
      <c r="I65" s="8">
        <f t="shared" si="3"/>
        <v>199500</v>
      </c>
      <c r="J65" s="8"/>
      <c r="K65" s="8">
        <f t="shared" si="4"/>
        <v>199500</v>
      </c>
      <c r="L65" s="73">
        <v>199500</v>
      </c>
    </row>
    <row r="66" spans="1:12" s="20" customFormat="1" ht="47.25">
      <c r="A66" s="35" t="s">
        <v>50</v>
      </c>
      <c r="B66" s="5">
        <v>330</v>
      </c>
      <c r="C66" s="6" t="s">
        <v>26</v>
      </c>
      <c r="D66" s="6" t="s">
        <v>29</v>
      </c>
      <c r="E66" s="5" t="s">
        <v>15</v>
      </c>
      <c r="F66" s="5">
        <v>200</v>
      </c>
      <c r="G66" s="8">
        <v>299250</v>
      </c>
      <c r="H66" s="19"/>
      <c r="I66" s="8">
        <f t="shared" si="3"/>
        <v>299250</v>
      </c>
      <c r="J66" s="8"/>
      <c r="K66" s="8">
        <f t="shared" si="4"/>
        <v>299250</v>
      </c>
      <c r="L66" s="73">
        <v>299250</v>
      </c>
    </row>
    <row r="67" spans="1:12" s="1" customFormat="1" ht="47.25">
      <c r="A67" s="44" t="s">
        <v>105</v>
      </c>
      <c r="B67" s="11">
        <v>330</v>
      </c>
      <c r="C67" s="6" t="s">
        <v>26</v>
      </c>
      <c r="D67" s="6" t="s">
        <v>29</v>
      </c>
      <c r="E67" s="5" t="s">
        <v>106</v>
      </c>
      <c r="F67" s="5">
        <v>200</v>
      </c>
      <c r="G67" s="8">
        <v>294000</v>
      </c>
      <c r="H67" s="19"/>
      <c r="I67" s="8">
        <f aca="true" t="shared" si="6" ref="I67:I72">G67+H67</f>
        <v>294000</v>
      </c>
      <c r="J67" s="8"/>
      <c r="K67" s="8">
        <f t="shared" si="4"/>
        <v>294000</v>
      </c>
      <c r="L67" s="71">
        <v>294000</v>
      </c>
    </row>
    <row r="68" spans="1:12" s="1" customFormat="1" ht="47.25">
      <c r="A68" s="35" t="s">
        <v>73</v>
      </c>
      <c r="B68" s="11">
        <v>330</v>
      </c>
      <c r="C68" s="6" t="s">
        <v>26</v>
      </c>
      <c r="D68" s="6" t="s">
        <v>29</v>
      </c>
      <c r="E68" s="5" t="s">
        <v>16</v>
      </c>
      <c r="F68" s="5">
        <v>200</v>
      </c>
      <c r="G68" s="8">
        <v>1272462</v>
      </c>
      <c r="H68" s="19"/>
      <c r="I68" s="8">
        <f t="shared" si="6"/>
        <v>1272462</v>
      </c>
      <c r="J68" s="8"/>
      <c r="K68" s="8">
        <f>G68+J68</f>
        <v>1272462</v>
      </c>
      <c r="L68" s="71">
        <v>1272462</v>
      </c>
    </row>
    <row r="69" spans="1:12" s="1" customFormat="1" ht="48.75" customHeight="1">
      <c r="A69" s="42" t="s">
        <v>83</v>
      </c>
      <c r="B69" s="5">
        <v>330</v>
      </c>
      <c r="C69" s="6" t="s">
        <v>26</v>
      </c>
      <c r="D69" s="6" t="s">
        <v>29</v>
      </c>
      <c r="E69" s="5" t="s">
        <v>66</v>
      </c>
      <c r="F69" s="5">
        <v>200</v>
      </c>
      <c r="G69" s="8">
        <v>925685</v>
      </c>
      <c r="H69" s="19"/>
      <c r="I69" s="8">
        <f t="shared" si="6"/>
        <v>925685</v>
      </c>
      <c r="J69" s="8"/>
      <c r="K69" s="8">
        <f t="shared" si="4"/>
        <v>925685</v>
      </c>
      <c r="L69" s="71">
        <v>925685</v>
      </c>
    </row>
    <row r="70" spans="1:12" s="1" customFormat="1" ht="30" customHeight="1">
      <c r="A70" s="35" t="s">
        <v>51</v>
      </c>
      <c r="B70" s="5">
        <v>330</v>
      </c>
      <c r="C70" s="6" t="s">
        <v>26</v>
      </c>
      <c r="D70" s="6" t="s">
        <v>29</v>
      </c>
      <c r="E70" s="5" t="s">
        <v>17</v>
      </c>
      <c r="F70" s="5">
        <v>200</v>
      </c>
      <c r="G70" s="8">
        <v>799000</v>
      </c>
      <c r="H70" s="17"/>
      <c r="I70" s="16">
        <f t="shared" si="6"/>
        <v>799000</v>
      </c>
      <c r="J70" s="8"/>
      <c r="K70" s="8">
        <f t="shared" si="4"/>
        <v>799000</v>
      </c>
      <c r="L70" s="71">
        <v>799000</v>
      </c>
    </row>
    <row r="71" spans="1:12" s="1" customFormat="1" ht="66" customHeight="1">
      <c r="A71" s="35" t="s">
        <v>142</v>
      </c>
      <c r="B71" s="5">
        <v>330</v>
      </c>
      <c r="C71" s="6" t="s">
        <v>26</v>
      </c>
      <c r="D71" s="6" t="s">
        <v>29</v>
      </c>
      <c r="E71" s="5" t="s">
        <v>138</v>
      </c>
      <c r="F71" s="5">
        <v>200</v>
      </c>
      <c r="G71" s="8">
        <v>1049014.2</v>
      </c>
      <c r="H71" s="17"/>
      <c r="I71" s="16">
        <f t="shared" si="6"/>
        <v>1049014.2</v>
      </c>
      <c r="J71" s="34">
        <v>-17837.2</v>
      </c>
      <c r="K71" s="8">
        <f>G71+J71</f>
        <v>1031177</v>
      </c>
      <c r="L71" s="71">
        <v>1031177</v>
      </c>
    </row>
    <row r="72" spans="1:12" s="1" customFormat="1" ht="61.5" customHeight="1">
      <c r="A72" s="35" t="s">
        <v>137</v>
      </c>
      <c r="B72" s="5">
        <v>330</v>
      </c>
      <c r="C72" s="6" t="s">
        <v>26</v>
      </c>
      <c r="D72" s="6" t="s">
        <v>29</v>
      </c>
      <c r="E72" s="5" t="s">
        <v>139</v>
      </c>
      <c r="F72" s="5">
        <v>200</v>
      </c>
      <c r="G72" s="8">
        <v>954499.37</v>
      </c>
      <c r="H72" s="17"/>
      <c r="I72" s="16">
        <f t="shared" si="6"/>
        <v>954499.37</v>
      </c>
      <c r="J72" s="34">
        <v>-26824.93</v>
      </c>
      <c r="K72" s="8">
        <f>G72+J72</f>
        <v>927674.44</v>
      </c>
      <c r="L72" s="71">
        <v>927674.44</v>
      </c>
    </row>
    <row r="73" spans="1:12" s="1" customFormat="1" ht="66.75" customHeight="1">
      <c r="A73" s="35" t="s">
        <v>123</v>
      </c>
      <c r="B73" s="5">
        <v>330</v>
      </c>
      <c r="C73" s="6" t="s">
        <v>26</v>
      </c>
      <c r="D73" s="6" t="s">
        <v>26</v>
      </c>
      <c r="E73" s="4" t="s">
        <v>38</v>
      </c>
      <c r="F73" s="5">
        <v>300</v>
      </c>
      <c r="G73" s="8">
        <v>94092.16</v>
      </c>
      <c r="H73" s="17"/>
      <c r="I73" s="16">
        <f t="shared" si="3"/>
        <v>94092.16</v>
      </c>
      <c r="J73" s="8"/>
      <c r="K73" s="8">
        <f aca="true" t="shared" si="7" ref="K73:K89">G73+J73</f>
        <v>94092.16</v>
      </c>
      <c r="L73" s="71">
        <v>93963.59</v>
      </c>
    </row>
    <row r="74" spans="1:12" s="1" customFormat="1" ht="53.25" customHeight="1">
      <c r="A74" s="35" t="s">
        <v>127</v>
      </c>
      <c r="B74" s="5">
        <v>330</v>
      </c>
      <c r="C74" s="6" t="s">
        <v>26</v>
      </c>
      <c r="D74" s="6" t="s">
        <v>26</v>
      </c>
      <c r="E74" s="5" t="s">
        <v>124</v>
      </c>
      <c r="F74" s="5">
        <v>100</v>
      </c>
      <c r="G74" s="8">
        <v>2027456.63</v>
      </c>
      <c r="H74" s="17"/>
      <c r="I74" s="16"/>
      <c r="J74" s="30">
        <f>-41882.83+0.01</f>
        <v>-41882.82</v>
      </c>
      <c r="K74" s="8">
        <f t="shared" si="7"/>
        <v>1985573.8099999998</v>
      </c>
      <c r="L74" s="71">
        <v>1985573.81</v>
      </c>
    </row>
    <row r="75" spans="1:12" s="1" customFormat="1" ht="31.5">
      <c r="A75" s="35" t="s">
        <v>125</v>
      </c>
      <c r="B75" s="5">
        <v>330</v>
      </c>
      <c r="C75" s="6" t="s">
        <v>26</v>
      </c>
      <c r="D75" s="6" t="s">
        <v>26</v>
      </c>
      <c r="E75" s="5" t="s">
        <v>124</v>
      </c>
      <c r="F75" s="5">
        <v>200</v>
      </c>
      <c r="G75" s="8">
        <v>251875</v>
      </c>
      <c r="H75" s="17"/>
      <c r="I75" s="16"/>
      <c r="J75" s="8">
        <f>-8159.96-58155.19-19415</f>
        <v>-85730.15000000001</v>
      </c>
      <c r="K75" s="8">
        <f t="shared" si="7"/>
        <v>166144.84999999998</v>
      </c>
      <c r="L75" s="71">
        <v>164038.17</v>
      </c>
    </row>
    <row r="76" spans="1:12" s="1" customFormat="1" ht="31.5">
      <c r="A76" s="35" t="s">
        <v>152</v>
      </c>
      <c r="B76" s="5">
        <v>330</v>
      </c>
      <c r="C76" s="6" t="s">
        <v>26</v>
      </c>
      <c r="D76" s="6" t="s">
        <v>26</v>
      </c>
      <c r="E76" s="5" t="s">
        <v>124</v>
      </c>
      <c r="F76" s="5">
        <v>800</v>
      </c>
      <c r="G76" s="30">
        <v>2125</v>
      </c>
      <c r="H76" s="17"/>
      <c r="I76" s="16"/>
      <c r="J76" s="8"/>
      <c r="K76" s="8">
        <f t="shared" si="7"/>
        <v>2125</v>
      </c>
      <c r="L76" s="71">
        <v>2125</v>
      </c>
    </row>
    <row r="77" spans="1:12" s="1" customFormat="1" ht="63">
      <c r="A77" s="35" t="s">
        <v>74</v>
      </c>
      <c r="B77" s="5">
        <v>330</v>
      </c>
      <c r="C77" s="6" t="s">
        <v>27</v>
      </c>
      <c r="D77" s="6" t="s">
        <v>27</v>
      </c>
      <c r="E77" s="5" t="s">
        <v>37</v>
      </c>
      <c r="F77" s="5">
        <v>500</v>
      </c>
      <c r="G77" s="8">
        <v>290000</v>
      </c>
      <c r="H77" s="17"/>
      <c r="I77" s="16">
        <f t="shared" si="3"/>
        <v>290000</v>
      </c>
      <c r="J77" s="8">
        <v>-92269.72</v>
      </c>
      <c r="K77" s="8">
        <f t="shared" si="7"/>
        <v>197730.28</v>
      </c>
      <c r="L77" s="71">
        <v>197730.28</v>
      </c>
    </row>
    <row r="78" spans="1:12" s="1" customFormat="1" ht="63">
      <c r="A78" s="35" t="s">
        <v>75</v>
      </c>
      <c r="B78" s="5">
        <v>330</v>
      </c>
      <c r="C78" s="6" t="s">
        <v>28</v>
      </c>
      <c r="D78" s="6" t="s">
        <v>24</v>
      </c>
      <c r="E78" s="5" t="s">
        <v>34</v>
      </c>
      <c r="F78" s="5">
        <v>500</v>
      </c>
      <c r="G78" s="8">
        <v>9964705.89</v>
      </c>
      <c r="H78" s="17"/>
      <c r="I78" s="16">
        <f t="shared" si="3"/>
        <v>9964705.89</v>
      </c>
      <c r="J78" s="8">
        <v>0</v>
      </c>
      <c r="K78" s="8">
        <f t="shared" si="7"/>
        <v>9964705.89</v>
      </c>
      <c r="L78" s="71">
        <v>9964705.89</v>
      </c>
    </row>
    <row r="79" spans="1:12" s="1" customFormat="1" ht="63">
      <c r="A79" s="35" t="s">
        <v>82</v>
      </c>
      <c r="B79" s="5">
        <v>330</v>
      </c>
      <c r="C79" s="6" t="s">
        <v>28</v>
      </c>
      <c r="D79" s="6" t="s">
        <v>24</v>
      </c>
      <c r="E79" s="5" t="s">
        <v>128</v>
      </c>
      <c r="F79" s="5">
        <v>500</v>
      </c>
      <c r="G79" s="8">
        <v>117395.62</v>
      </c>
      <c r="H79" s="17"/>
      <c r="I79" s="16">
        <f t="shared" si="3"/>
        <v>117395.62</v>
      </c>
      <c r="J79" s="8">
        <v>0</v>
      </c>
      <c r="K79" s="8">
        <f t="shared" si="7"/>
        <v>117395.62</v>
      </c>
      <c r="L79" s="71">
        <v>117395.62</v>
      </c>
    </row>
    <row r="80" spans="1:12" s="1" customFormat="1" ht="63.75" customHeight="1">
      <c r="A80" s="35" t="s">
        <v>76</v>
      </c>
      <c r="B80" s="5">
        <v>330</v>
      </c>
      <c r="C80" s="6" t="s">
        <v>28</v>
      </c>
      <c r="D80" s="6" t="s">
        <v>24</v>
      </c>
      <c r="E80" s="5" t="s">
        <v>33</v>
      </c>
      <c r="F80" s="5">
        <v>500</v>
      </c>
      <c r="G80" s="8">
        <v>4419014.46</v>
      </c>
      <c r="H80" s="17"/>
      <c r="I80" s="16">
        <f t="shared" si="3"/>
        <v>4419014.46</v>
      </c>
      <c r="J80" s="8">
        <v>-2650.89</v>
      </c>
      <c r="K80" s="8">
        <f t="shared" si="7"/>
        <v>4416363.57</v>
      </c>
      <c r="L80" s="71">
        <v>4416363.57</v>
      </c>
    </row>
    <row r="81" spans="1:12" s="20" customFormat="1" ht="66.75" customHeight="1">
      <c r="A81" s="35" t="s">
        <v>94</v>
      </c>
      <c r="B81" s="5">
        <v>330</v>
      </c>
      <c r="C81" s="6" t="s">
        <v>28</v>
      </c>
      <c r="D81" s="6" t="s">
        <v>24</v>
      </c>
      <c r="E81" s="5" t="s">
        <v>93</v>
      </c>
      <c r="F81" s="5">
        <v>500</v>
      </c>
      <c r="G81" s="8">
        <v>78000</v>
      </c>
      <c r="H81" s="17"/>
      <c r="I81" s="16">
        <f>G81+H81</f>
        <v>78000</v>
      </c>
      <c r="J81" s="8">
        <v>-19.02</v>
      </c>
      <c r="K81" s="8">
        <f t="shared" si="7"/>
        <v>77980.98</v>
      </c>
      <c r="L81" s="73">
        <v>77980.98</v>
      </c>
    </row>
    <row r="82" spans="1:12" s="1" customFormat="1" ht="54" customHeight="1">
      <c r="A82" s="35" t="s">
        <v>107</v>
      </c>
      <c r="B82" s="5">
        <v>330</v>
      </c>
      <c r="C82" s="6" t="s">
        <v>28</v>
      </c>
      <c r="D82" s="6" t="s">
        <v>24</v>
      </c>
      <c r="E82" s="5" t="s">
        <v>108</v>
      </c>
      <c r="F82" s="5">
        <v>500</v>
      </c>
      <c r="G82" s="8">
        <v>100000</v>
      </c>
      <c r="H82" s="17"/>
      <c r="I82" s="16">
        <f t="shared" si="3"/>
        <v>100000</v>
      </c>
      <c r="J82" s="8">
        <v>0</v>
      </c>
      <c r="K82" s="8">
        <f t="shared" si="7"/>
        <v>100000</v>
      </c>
      <c r="L82" s="71">
        <v>100000</v>
      </c>
    </row>
    <row r="83" spans="1:12" s="1" customFormat="1" ht="66.75" customHeight="1">
      <c r="A83" s="46" t="s">
        <v>140</v>
      </c>
      <c r="B83" s="5">
        <v>330</v>
      </c>
      <c r="C83" s="6" t="s">
        <v>28</v>
      </c>
      <c r="D83" s="6" t="s">
        <v>24</v>
      </c>
      <c r="E83" s="5" t="s">
        <v>141</v>
      </c>
      <c r="F83" s="5">
        <v>500</v>
      </c>
      <c r="G83" s="8">
        <v>2419.16</v>
      </c>
      <c r="H83" s="17"/>
      <c r="I83" s="16">
        <f>G83+H83</f>
        <v>2419.16</v>
      </c>
      <c r="J83" s="8">
        <v>0</v>
      </c>
      <c r="K83" s="8">
        <f>G83+J83</f>
        <v>2419.16</v>
      </c>
      <c r="L83" s="71">
        <v>2419.16</v>
      </c>
    </row>
    <row r="84" spans="1:12" s="1" customFormat="1" ht="63">
      <c r="A84" s="35" t="s">
        <v>81</v>
      </c>
      <c r="B84" s="5">
        <v>330</v>
      </c>
      <c r="C84" s="6" t="s">
        <v>28</v>
      </c>
      <c r="D84" s="6" t="s">
        <v>24</v>
      </c>
      <c r="E84" s="5" t="s">
        <v>129</v>
      </c>
      <c r="F84" s="5">
        <v>500</v>
      </c>
      <c r="G84" s="8">
        <v>58697.81</v>
      </c>
      <c r="H84" s="18"/>
      <c r="I84" s="9"/>
      <c r="J84" s="8">
        <v>0</v>
      </c>
      <c r="K84" s="8">
        <f t="shared" si="7"/>
        <v>58697.81</v>
      </c>
      <c r="L84" s="71">
        <v>58697.81</v>
      </c>
    </row>
    <row r="85" spans="1:12" s="1" customFormat="1" ht="48.75" customHeight="1">
      <c r="A85" s="35" t="s">
        <v>77</v>
      </c>
      <c r="B85" s="5">
        <v>330</v>
      </c>
      <c r="C85" s="6" t="s">
        <v>67</v>
      </c>
      <c r="D85" s="6" t="s">
        <v>24</v>
      </c>
      <c r="E85" s="5" t="s">
        <v>153</v>
      </c>
      <c r="F85" s="5">
        <v>300</v>
      </c>
      <c r="G85" s="8">
        <v>47981.4</v>
      </c>
      <c r="H85" s="10">
        <f>SUM(H22:H82)</f>
        <v>0</v>
      </c>
      <c r="I85" s="10">
        <f>SUM(I22:I82)</f>
        <v>112097918.04999998</v>
      </c>
      <c r="J85" s="8"/>
      <c r="K85" s="8">
        <f t="shared" si="7"/>
        <v>47981.4</v>
      </c>
      <c r="L85" s="71">
        <v>47981.4</v>
      </c>
    </row>
    <row r="86" spans="1:12" s="1" customFormat="1" ht="63">
      <c r="A86" s="42" t="s">
        <v>78</v>
      </c>
      <c r="B86" s="5">
        <v>330</v>
      </c>
      <c r="C86" s="15">
        <v>10</v>
      </c>
      <c r="D86" s="12" t="s">
        <v>29</v>
      </c>
      <c r="E86" s="13" t="s">
        <v>131</v>
      </c>
      <c r="F86" s="5">
        <v>500</v>
      </c>
      <c r="G86" s="8">
        <v>16922.99</v>
      </c>
      <c r="J86" s="8"/>
      <c r="K86" s="8">
        <f t="shared" si="7"/>
        <v>16922.99</v>
      </c>
      <c r="L86" s="71">
        <v>16922.99</v>
      </c>
    </row>
    <row r="87" spans="1:12" s="1" customFormat="1" ht="94.5">
      <c r="A87" s="44" t="s">
        <v>79</v>
      </c>
      <c r="B87" s="5">
        <v>330</v>
      </c>
      <c r="C87" s="15">
        <v>10</v>
      </c>
      <c r="D87" s="12" t="s">
        <v>29</v>
      </c>
      <c r="E87" s="13" t="s">
        <v>130</v>
      </c>
      <c r="F87" s="5">
        <v>500</v>
      </c>
      <c r="G87" s="8">
        <v>12723.37</v>
      </c>
      <c r="J87" s="8"/>
      <c r="K87" s="8">
        <f t="shared" si="7"/>
        <v>12723.37</v>
      </c>
      <c r="L87" s="71">
        <v>12723.37</v>
      </c>
    </row>
    <row r="88" spans="1:12" s="1" customFormat="1" ht="78.75">
      <c r="A88" s="35" t="s">
        <v>80</v>
      </c>
      <c r="B88" s="5">
        <v>330</v>
      </c>
      <c r="C88" s="5">
        <v>11</v>
      </c>
      <c r="D88" s="6" t="s">
        <v>24</v>
      </c>
      <c r="E88" s="5" t="s">
        <v>32</v>
      </c>
      <c r="F88" s="5">
        <v>500</v>
      </c>
      <c r="G88" s="8">
        <v>207100</v>
      </c>
      <c r="J88" s="8">
        <v>-38340</v>
      </c>
      <c r="K88" s="8">
        <f t="shared" si="7"/>
        <v>168760</v>
      </c>
      <c r="L88" s="71">
        <v>168760</v>
      </c>
    </row>
    <row r="89" spans="1:12" s="1" customFormat="1" ht="63">
      <c r="A89" s="35" t="s">
        <v>109</v>
      </c>
      <c r="B89" s="5">
        <v>330</v>
      </c>
      <c r="C89" s="5">
        <v>11</v>
      </c>
      <c r="D89" s="6" t="s">
        <v>24</v>
      </c>
      <c r="E89" s="5" t="s">
        <v>36</v>
      </c>
      <c r="F89" s="5">
        <v>500</v>
      </c>
      <c r="G89" s="8">
        <v>411150</v>
      </c>
      <c r="J89" s="8">
        <v>0</v>
      </c>
      <c r="K89" s="8">
        <f t="shared" si="7"/>
        <v>411150</v>
      </c>
      <c r="L89" s="71">
        <v>411150</v>
      </c>
    </row>
    <row r="90" spans="1:12" s="1" customFormat="1" ht="15.75">
      <c r="A90" s="64" t="s">
        <v>21</v>
      </c>
      <c r="B90" s="65"/>
      <c r="C90" s="65"/>
      <c r="D90" s="65"/>
      <c r="E90" s="65"/>
      <c r="F90" s="65"/>
      <c r="G90" s="66">
        <f>G8+G21</f>
        <v>121576090.50999998</v>
      </c>
      <c r="H90" s="67"/>
      <c r="I90" s="67"/>
      <c r="J90" s="66">
        <f>J8+J21</f>
        <v>-6633584.969999999</v>
      </c>
      <c r="K90" s="66">
        <f>K8+K21</f>
        <v>114942505.53999998</v>
      </c>
      <c r="L90" s="66">
        <f>L8+L21</f>
        <v>112826556.99999999</v>
      </c>
    </row>
    <row r="91" spans="1:12" s="1" customFormat="1" ht="15.75">
      <c r="A91" s="52"/>
      <c r="K91" s="78"/>
      <c r="L91" s="75"/>
    </row>
    <row r="92" spans="1:12" s="1" customFormat="1" ht="15.75">
      <c r="A92" s="52"/>
      <c r="K92" s="78"/>
      <c r="L92" s="75"/>
    </row>
    <row r="93" spans="1:12" s="1" customFormat="1" ht="15.75">
      <c r="A93" s="52"/>
      <c r="G93" s="68"/>
      <c r="H93" s="68"/>
      <c r="I93" s="68"/>
      <c r="J93" s="68"/>
      <c r="K93" s="78"/>
      <c r="L93" s="75"/>
    </row>
    <row r="94" spans="1:12" s="1" customFormat="1" ht="15.75">
      <c r="A94" s="52"/>
      <c r="G94" s="68"/>
      <c r="H94" s="68"/>
      <c r="I94" s="68"/>
      <c r="J94" s="68"/>
      <c r="K94" s="78"/>
      <c r="L94" s="75"/>
    </row>
    <row r="95" spans="1:12" s="1" customFormat="1" ht="15.75">
      <c r="A95" s="52"/>
      <c r="G95" s="68"/>
      <c r="H95" s="68"/>
      <c r="I95" s="68"/>
      <c r="J95" s="68"/>
      <c r="K95" s="78"/>
      <c r="L95" s="75"/>
    </row>
    <row r="96" spans="1:12" s="1" customFormat="1" ht="15.75">
      <c r="A96" s="52"/>
      <c r="K96" s="78"/>
      <c r="L96" s="75"/>
    </row>
    <row r="97" spans="1:12" s="1" customFormat="1" ht="15.75">
      <c r="A97" s="52"/>
      <c r="K97" s="78"/>
      <c r="L97" s="75"/>
    </row>
    <row r="98" spans="1:12" s="1" customFormat="1" ht="15.75">
      <c r="A98" s="52"/>
      <c r="K98" s="78"/>
      <c r="L98" s="75"/>
    </row>
    <row r="99" spans="1:12" s="1" customFormat="1" ht="15.75">
      <c r="A99" s="52"/>
      <c r="K99" s="78"/>
      <c r="L99" s="75"/>
    </row>
    <row r="100" spans="1:12" s="1" customFormat="1" ht="15.75">
      <c r="A100" s="52"/>
      <c r="K100" s="78"/>
      <c r="L100" s="75"/>
    </row>
    <row r="101" spans="1:12" s="1" customFormat="1" ht="15.75">
      <c r="A101" s="52"/>
      <c r="K101" s="78"/>
      <c r="L101" s="75"/>
    </row>
    <row r="102" spans="1:12" s="1" customFormat="1" ht="15.75">
      <c r="A102" s="52"/>
      <c r="K102" s="78"/>
      <c r="L102" s="75"/>
    </row>
    <row r="103" spans="1:12" s="1" customFormat="1" ht="15.75">
      <c r="A103" s="52"/>
      <c r="K103" s="78"/>
      <c r="L103" s="75"/>
    </row>
    <row r="104" spans="1:12" s="1" customFormat="1" ht="15.75">
      <c r="A104" s="52"/>
      <c r="K104" s="78"/>
      <c r="L104" s="75"/>
    </row>
    <row r="105" spans="1:12" s="1" customFormat="1" ht="15.75">
      <c r="A105" s="52"/>
      <c r="K105" s="78"/>
      <c r="L105" s="75"/>
    </row>
    <row r="106" spans="1:12" s="1" customFormat="1" ht="15.75">
      <c r="A106" s="52"/>
      <c r="K106" s="78"/>
      <c r="L106" s="75"/>
    </row>
    <row r="107" spans="1:12" s="1" customFormat="1" ht="15.75">
      <c r="A107" s="52"/>
      <c r="K107" s="78"/>
      <c r="L107" s="75"/>
    </row>
    <row r="108" spans="1:12" s="1" customFormat="1" ht="15.75">
      <c r="A108" s="52"/>
      <c r="K108" s="78"/>
      <c r="L108" s="75"/>
    </row>
    <row r="109" spans="1:12" s="1" customFormat="1" ht="15.75">
      <c r="A109" s="52"/>
      <c r="K109" s="78"/>
      <c r="L109" s="75"/>
    </row>
    <row r="110" spans="1:12" s="1" customFormat="1" ht="15.75">
      <c r="A110" s="52"/>
      <c r="K110" s="78"/>
      <c r="L110" s="75"/>
    </row>
    <row r="111" spans="1:12" s="1" customFormat="1" ht="15.75">
      <c r="A111" s="52"/>
      <c r="K111" s="78"/>
      <c r="L111" s="75"/>
    </row>
    <row r="112" spans="1:12" s="1" customFormat="1" ht="15.75">
      <c r="A112" s="52"/>
      <c r="K112" s="78"/>
      <c r="L112" s="75"/>
    </row>
    <row r="113" spans="1:12" s="1" customFormat="1" ht="15.75">
      <c r="A113" s="52"/>
      <c r="K113" s="78"/>
      <c r="L113" s="75"/>
    </row>
    <row r="114" spans="1:12" s="1" customFormat="1" ht="15.75">
      <c r="A114" s="52"/>
      <c r="K114" s="78"/>
      <c r="L114" s="75"/>
    </row>
    <row r="115" spans="1:12" s="1" customFormat="1" ht="15.75">
      <c r="A115" s="52"/>
      <c r="K115" s="78"/>
      <c r="L115" s="75"/>
    </row>
    <row r="116" spans="1:12" s="1" customFormat="1" ht="15.75">
      <c r="A116" s="52"/>
      <c r="K116" s="78"/>
      <c r="L116" s="75"/>
    </row>
    <row r="117" spans="1:12" s="1" customFormat="1" ht="15.75">
      <c r="A117" s="52"/>
      <c r="K117" s="78"/>
      <c r="L117" s="75"/>
    </row>
    <row r="118" spans="1:12" s="1" customFormat="1" ht="15.75">
      <c r="A118" s="52"/>
      <c r="K118" s="78"/>
      <c r="L118" s="75"/>
    </row>
    <row r="119" spans="1:12" s="1" customFormat="1" ht="15.75">
      <c r="A119" s="52"/>
      <c r="K119" s="78"/>
      <c r="L119" s="75"/>
    </row>
    <row r="120" spans="1:12" s="1" customFormat="1" ht="15.75">
      <c r="A120" s="52"/>
      <c r="K120" s="78"/>
      <c r="L120" s="75"/>
    </row>
    <row r="121" spans="1:12" s="1" customFormat="1" ht="15.75">
      <c r="A121" s="52"/>
      <c r="K121" s="78"/>
      <c r="L121" s="75"/>
    </row>
    <row r="122" spans="1:12" s="1" customFormat="1" ht="15.75">
      <c r="A122" s="52"/>
      <c r="K122" s="78"/>
      <c r="L122" s="75"/>
    </row>
    <row r="123" spans="1:12" s="1" customFormat="1" ht="15.75">
      <c r="A123" s="52"/>
      <c r="K123" s="78"/>
      <c r="L123" s="75"/>
    </row>
    <row r="124" spans="1:12" s="1" customFormat="1" ht="15.75">
      <c r="A124" s="52"/>
      <c r="K124" s="78"/>
      <c r="L124" s="75"/>
    </row>
    <row r="125" spans="1:12" s="1" customFormat="1" ht="15.75">
      <c r="A125" s="52"/>
      <c r="K125" s="78"/>
      <c r="L125" s="75"/>
    </row>
    <row r="126" spans="1:12" s="1" customFormat="1" ht="15.75">
      <c r="A126" s="52"/>
      <c r="K126" s="78"/>
      <c r="L126" s="75"/>
    </row>
    <row r="127" spans="1:12" s="1" customFormat="1" ht="15.75">
      <c r="A127" s="52"/>
      <c r="K127" s="78"/>
      <c r="L127" s="75"/>
    </row>
    <row r="128" spans="1:12" s="1" customFormat="1" ht="15.75">
      <c r="A128" s="52"/>
      <c r="K128" s="78"/>
      <c r="L128" s="75"/>
    </row>
    <row r="129" spans="1:12" s="1" customFormat="1" ht="15.75">
      <c r="A129" s="52"/>
      <c r="K129" s="78"/>
      <c r="L129" s="75"/>
    </row>
    <row r="130" spans="1:12" s="1" customFormat="1" ht="15.75">
      <c r="A130" s="52"/>
      <c r="K130" s="78"/>
      <c r="L130" s="75"/>
    </row>
    <row r="131" spans="1:12" s="1" customFormat="1" ht="15.75">
      <c r="A131" s="52"/>
      <c r="K131" s="78"/>
      <c r="L131" s="75"/>
    </row>
    <row r="132" spans="1:12" s="1" customFormat="1" ht="15.75">
      <c r="A132" s="52"/>
      <c r="K132" s="78"/>
      <c r="L132" s="75"/>
    </row>
    <row r="133" spans="1:12" s="1" customFormat="1" ht="15.75">
      <c r="A133" s="52"/>
      <c r="K133" s="78"/>
      <c r="L133" s="75"/>
    </row>
    <row r="134" spans="1:12" s="1" customFormat="1" ht="15.75">
      <c r="A134" s="52"/>
      <c r="K134" s="78"/>
      <c r="L134" s="75"/>
    </row>
    <row r="135" spans="1:12" s="1" customFormat="1" ht="15.75">
      <c r="A135" s="52"/>
      <c r="K135" s="78"/>
      <c r="L135" s="75"/>
    </row>
    <row r="136" spans="1:12" s="1" customFormat="1" ht="15.75">
      <c r="A136" s="52"/>
      <c r="K136" s="78"/>
      <c r="L136" s="75"/>
    </row>
    <row r="137" spans="1:12" s="1" customFormat="1" ht="15.75">
      <c r="A137" s="52"/>
      <c r="K137" s="78"/>
      <c r="L137" s="75"/>
    </row>
    <row r="138" spans="1:12" s="1" customFormat="1" ht="15.75">
      <c r="A138" s="52"/>
      <c r="K138" s="78"/>
      <c r="L138" s="75"/>
    </row>
  </sheetData>
  <sheetProtection/>
  <autoFilter ref="A7:K89"/>
  <mergeCells count="4">
    <mergeCell ref="A5:L5"/>
    <mergeCell ref="A1:L1"/>
    <mergeCell ref="A2:L2"/>
    <mergeCell ref="A3:L3"/>
  </mergeCells>
  <printOptions/>
  <pageMargins left="0.7086614173228347" right="0" top="0.3937007874015748" bottom="0.3937007874015748"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Пользователь РФО</cp:lastModifiedBy>
  <cp:lastPrinted>2023-05-26T06:25:59Z</cp:lastPrinted>
  <dcterms:created xsi:type="dcterms:W3CDTF">2015-11-25T17:55:25Z</dcterms:created>
  <dcterms:modified xsi:type="dcterms:W3CDTF">2023-05-26T06:29:09Z</dcterms:modified>
  <cp:category/>
  <cp:version/>
  <cp:contentType/>
  <cp:contentStatus/>
</cp:coreProperties>
</file>