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fn.PERCENTILE.INC" hidden="1">#NAME?</definedName>
  </definedNames>
  <calcPr fullCalcOnLoad="1"/>
</workbook>
</file>

<file path=xl/sharedStrings.xml><?xml version="1.0" encoding="utf-8"?>
<sst xmlns="http://schemas.openxmlformats.org/spreadsheetml/2006/main" count="125" uniqueCount="123">
  <si>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</si>
  <si>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</si>
  <si>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</si>
  <si>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</si>
  <si>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</si>
  <si>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000 1 03 00000 00 0000 000</t>
  </si>
  <si>
    <t>000 1 03 02000 01 0000 110</t>
  </si>
  <si>
    <t>100 1 03 02230 01 0000 110</t>
  </si>
  <si>
    <t>100 1 03 02240 01 0000 110</t>
  </si>
  <si>
    <t>100 1 03 02250 01 0000 110</t>
  </si>
  <si>
    <t>100 1 03 02260 01 0000 110</t>
  </si>
  <si>
    <t>000 1 06 00000 00 0000 000</t>
  </si>
  <si>
    <t>000 1 06 01030 13 0000 110</t>
  </si>
  <si>
    <t>182 1 06 01030 13 0000 110</t>
  </si>
  <si>
    <t>000 1 06 06000 00 0000 110</t>
  </si>
  <si>
    <t>000 1 06 06030 03 0000 110</t>
  </si>
  <si>
    <t>182 1 06 06033 13 0000 110</t>
  </si>
  <si>
    <t>000 1 06 06040 00 0000 110</t>
  </si>
  <si>
    <t>182 1 06 06043 13 0000 110</t>
  </si>
  <si>
    <t>000 1 11 00000 00 0000 000</t>
  </si>
  <si>
    <t>000 1 11 05000 00 0000 120</t>
  </si>
  <si>
    <t>000 1 11 05010 00 0000 120</t>
  </si>
  <si>
    <r>
      <t>104</t>
    </r>
    <r>
      <rPr>
        <sz val="12"/>
        <color indexed="8"/>
        <rFont val="Times New Roman"/>
        <family val="1"/>
      </rPr>
      <t xml:space="preserve"> 1 11 05013 13 0000 120</t>
    </r>
  </si>
  <si>
    <t>000 1 11 05070 00 0000 120</t>
  </si>
  <si>
    <r>
      <t>104</t>
    </r>
    <r>
      <rPr>
        <sz val="12"/>
        <color indexed="8"/>
        <rFont val="Times New Roman"/>
        <family val="1"/>
      </rPr>
      <t xml:space="preserve"> 1 11 05075 13 0000 120</t>
    </r>
  </si>
  <si>
    <t>000 1 11 09000 00 0000 120</t>
  </si>
  <si>
    <r>
      <t>104</t>
    </r>
    <r>
      <rPr>
        <sz val="12"/>
        <color indexed="8"/>
        <rFont val="Times New Roman"/>
        <family val="1"/>
      </rPr>
      <t xml:space="preserve"> 1 11 09045 13 0000 120</t>
    </r>
  </si>
  <si>
    <t>000 1 14 00000 00 0000 000</t>
  </si>
  <si>
    <t>000 1 14 06000 00 0000 430</t>
  </si>
  <si>
    <r>
      <t>104</t>
    </r>
    <r>
      <rPr>
        <sz val="12"/>
        <color indexed="8"/>
        <rFont val="Times New Roman"/>
        <family val="1"/>
      </rPr>
      <t xml:space="preserve"> 1 14 06013 13 0000 430</t>
    </r>
  </si>
  <si>
    <t>Код классификации доходов бюджетов Российской Федерации</t>
  </si>
  <si>
    <t>НАЛОГОВЫЕ И НЕНАЛОГОВЫЕ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</si>
  <si>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</si>
  <si>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</si>
  <si>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</si>
  <si>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Налог на доходы физических лиц с доходов, полученных физическими лицами в соответствии со статьей 228 Налогового Кодекса РФ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</si>
  <si>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</si>
  <si>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</si>
  <si>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</si>
  <si>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</si>
  <si>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</si>
  <si>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</si>
  <si>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</si>
  <si>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</si>
  <si>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</si>
  <si>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</si>
  <si>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</si>
  <si>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</si>
  <si>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</si>
  <si>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</si>
  <si>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</si>
  <si>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000 2 00 00000 00 0000 000</t>
  </si>
  <si>
    <t>000 2 02 00000 00 0000 000</t>
  </si>
  <si>
    <t>000 2 19 00000 00 0000 000</t>
  </si>
  <si>
    <t>всего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</si>
  <si>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</si>
  <si>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</si>
  <si>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</si>
  <si>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</si>
  <si>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</si>
  <si>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Приложение № 1</t>
  </si>
  <si>
    <t>к решению Совета Пучежского городского поселения</t>
  </si>
  <si>
    <t>Дотации бюджетам городских поселений на выравнивание уровня бюджетной обеспеченности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</si>
  <si>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</si>
  <si>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</si>
  <si>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Акцизы по подакцизным товарам (продукции), производимым на территории РФ</t>
  </si>
  <si>
    <t>Доходы от уплаты акцизов на дизельное топливо, зачисляемые в консолидированные бюджеты субъектов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</si>
  <si>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</si>
  <si>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РФ</t>
  </si>
  <si>
    <t>Доходы от уплаты акцизов на прямогонный бензин, производимый на территории Российской Федерации, зачисляемые  распределению в консолидированные бюджеты субъектов РФ</t>
  </si>
  <si>
    <t>Субсидии бюджетам бюджетной системы Российской Федерации (межбюджетные субсидии)</t>
  </si>
  <si>
    <t>Субсидии бюджетам городких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пуктов</t>
  </si>
  <si>
    <t>Субвенции бюджетам бюджетной системы РФ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</si>
  <si>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</si>
  <si>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% исполнения</t>
  </si>
  <si>
    <t>НАЛОГИ НА СОВОКУПНЫЙ ДОХОД</t>
  </si>
  <si>
    <t>000 1 05 00000 00 0000 110</t>
  </si>
  <si>
    <t>Единый сельскохозяйственный налог</t>
  </si>
  <si>
    <t>182 1 05 03010 01 0000 110</t>
  </si>
  <si>
    <t>000 1 17 00000 00 0000 000</t>
  </si>
  <si>
    <t>ПРОЧИЕ НЕНАЛОГОВЫЕ ДОХОДЫ</t>
  </si>
  <si>
    <r>
      <rPr>
        <sz val="12"/>
        <color indexed="10"/>
        <rFont val="Times New Roman"/>
        <family val="1"/>
      </rPr>
      <t>104</t>
    </r>
    <r>
      <rPr>
        <sz val="12"/>
        <rFont val="Times New Roman"/>
        <family val="1"/>
      </rPr>
      <t xml:space="preserve"> 1 17 05050 13 0000 180</t>
    </r>
  </si>
  <si>
    <t>Прочие неналоговы доходы бюджетов городских поселений</t>
  </si>
  <si>
    <t>Доходы, получаемые в виде арендной платы за земельные участки, госсобственность на которые не разграничена, а также средства от продажи права на заключение договоров аренды указанных земельных участков</t>
  </si>
  <si>
    <t>-</t>
  </si>
  <si>
    <t>Доходы, получаемые в виде арендной платы за земельные участки, госсобственность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</si>
  <si>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РФ </t>
  </si>
  <si>
    <t>000 2 07 00000 00 0000 000</t>
  </si>
  <si>
    <t>ПРОЧИЕ БЕЗВОЗМЕЗДНЫЕ ПОСТУПЛЕНИЯ</t>
  </si>
  <si>
    <t>Прочие безвозмездные поступления в бюджеты городских поселений</t>
  </si>
  <si>
    <r>
      <rPr>
        <sz val="12"/>
        <color indexed="10"/>
        <rFont val="Times New Roman"/>
        <family val="1"/>
      </rPr>
      <t>092</t>
    </r>
    <r>
      <rPr>
        <sz val="12"/>
        <color indexed="8"/>
        <rFont val="Times New Roman"/>
        <family val="1"/>
      </rPr>
      <t xml:space="preserve"> 2 07 05030 13 0000 150</t>
    </r>
  </si>
  <si>
    <t>000 2 02 01000 00 0000 150</t>
  </si>
  <si>
    <r>
      <t>092</t>
    </r>
    <r>
      <rPr>
        <sz val="12"/>
        <color indexed="8"/>
        <rFont val="Times New Roman"/>
        <family val="1"/>
      </rPr>
      <t xml:space="preserve"> 2 02 01001 13 0000 150</t>
    </r>
  </si>
  <si>
    <t>000 2 02 02000 00 0000 150</t>
  </si>
  <si>
    <r>
      <rPr>
        <sz val="12"/>
        <color indexed="10"/>
        <rFont val="Times New Roman"/>
        <family val="1"/>
      </rPr>
      <t>092</t>
    </r>
    <r>
      <rPr>
        <sz val="12"/>
        <rFont val="Times New Roman"/>
        <family val="1"/>
      </rPr>
      <t xml:space="preserve"> 2 02 20216 13 0000 150</t>
    </r>
  </si>
  <si>
    <r>
      <rPr>
        <sz val="12"/>
        <rFont val="Times New Roman"/>
        <family val="1"/>
      </rPr>
      <t>000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2 02 03000 00 0000 150</t>
    </r>
  </si>
  <si>
    <r>
      <rPr>
        <sz val="12"/>
        <color indexed="10"/>
        <rFont val="Times New Roman"/>
        <family val="1"/>
      </rPr>
      <t>092</t>
    </r>
    <r>
      <rPr>
        <sz val="12"/>
        <rFont val="Times New Roman"/>
        <family val="1"/>
      </rPr>
      <t xml:space="preserve"> 2 02 35120 13 0000 150</t>
    </r>
  </si>
  <si>
    <r>
      <rPr>
        <sz val="12"/>
        <color indexed="10"/>
        <rFont val="Times New Roman"/>
        <family val="1"/>
      </rPr>
      <t>092</t>
    </r>
    <r>
      <rPr>
        <sz val="12"/>
        <rFont val="Times New Roman"/>
        <family val="1"/>
      </rPr>
      <t xml:space="preserve"> 2 02 35118 13 0000 150</t>
    </r>
  </si>
  <si>
    <r>
      <rPr>
        <sz val="12"/>
        <color indexed="10"/>
        <rFont val="Times New Roman"/>
        <family val="1"/>
      </rPr>
      <t>092</t>
    </r>
    <r>
      <rPr>
        <sz val="12"/>
        <rFont val="Times New Roman"/>
        <family val="1"/>
      </rPr>
      <t xml:space="preserve"> 2 19 60010 13 0000 150</t>
    </r>
  </si>
  <si>
    <t>Доходы бюджета Пучежского городского поселения Пучежского муниципального района по кодам классификации доходов бюджетов за 2020 год</t>
  </si>
  <si>
    <t>План на 2020 год, рублей</t>
  </si>
  <si>
    <t>Исполнение за 2020 год, рублей</t>
  </si>
  <si>
    <t>от __.___.2021 № ___</t>
  </si>
  <si>
    <t>000 2 02 25555 00 0000 150</t>
  </si>
  <si>
    <t>Субсидии бюджетам на реализацию программ формирования современной городской среды</t>
  </si>
  <si>
    <r>
      <t xml:space="preserve">092 </t>
    </r>
    <r>
      <rPr>
        <sz val="12"/>
        <rFont val="Times New Roman"/>
        <family val="1"/>
      </rPr>
      <t>2 02 25555 13 0000 150</t>
    </r>
  </si>
  <si>
    <t>Субсидии бюджетам городских поселений на реализацию программ формирования современной городской среды</t>
  </si>
  <si>
    <t>000 2 02 29999 00 0000 150</t>
  </si>
  <si>
    <t>Прочие субсидии</t>
  </si>
  <si>
    <r>
      <t xml:space="preserve">092 </t>
    </r>
    <r>
      <rPr>
        <sz val="12"/>
        <color indexed="8"/>
        <rFont val="Times New Roman"/>
        <family val="1"/>
      </rPr>
      <t>2 02 29999 13 0000 150</t>
    </r>
  </si>
  <si>
    <t>Прочие субсидии бюджетам городских поселений</t>
  </si>
  <si>
    <r>
      <rPr>
        <sz val="12"/>
        <rFont val="Times New Roman"/>
        <family val="1"/>
      </rPr>
      <t>000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2 02 40000 00 0000 150</t>
    </r>
  </si>
  <si>
    <t>Иные межбюджетные трансферты</t>
  </si>
  <si>
    <t>Прочие межбюджетные трансферты, передаваемые бюджетам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</si>
  <si>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</si>
  <si>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</si>
  <si>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</si>
  <si>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104 1 16 07090 13 0000 140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</si>
  <si>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</si>
  <si>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 (за исключением имущества, закрепленного за муниципальными бюджетными (автономными) учреждениями, унитарными предприятиями)</t>
  </si>
  <si>
    <r>
      <rPr>
        <sz val="12"/>
        <color indexed="10"/>
        <rFont val="Times New Roman"/>
        <family val="1"/>
      </rPr>
      <t>104</t>
    </r>
    <r>
      <rPr>
        <sz val="12"/>
        <rFont val="Times New Roman"/>
        <family val="1"/>
      </rPr>
      <t xml:space="preserve"> 1 14 06025 13 0000 430</t>
    </r>
  </si>
  <si>
    <r>
      <rPr>
        <sz val="12"/>
        <color indexed="10"/>
        <rFont val="Times New Roman"/>
        <family val="1"/>
      </rPr>
      <t>104</t>
    </r>
    <r>
      <rPr>
        <sz val="12"/>
        <rFont val="Times New Roman"/>
        <family val="1"/>
      </rPr>
      <t xml:space="preserve"> 1 16 10030 13 0000 140</t>
    </r>
  </si>
  <si>
    <r>
      <t>092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2 02 49999 13 0000 150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</si>
</sst>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  <numFmt numFmtId="178" formatCode="#,##0.0"/>
    <numFmt numFmtId="179" formatCode="0.000"/>
    <numFmt numFmtId="180" formatCode="#,##0.000"/>
    <numFmt numFmtId="181" formatCode="[$-FC19]d\ mmmm\ yyyy\ &quot;г.&quot;"/>
    <numFmt numFmtId="182" formatCode="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4" fontId="52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horizontal="right"/>
    </xf>
    <xf numFmtId="4" fontId="52" fillId="0" borderId="10" xfId="0" applyNumberFormat="1" applyFont="1" applyBorder="1" applyAlignment="1" applyProtection="1">
      <alignment horizontal="center" vertical="top"/>
      <protection locked="0"/>
    </xf>
    <xf numFmtId="4" fontId="52" fillId="0" borderId="10" xfId="0" applyNumberFormat="1" applyFont="1" applyBorder="1" applyAlignment="1">
      <alignment horizontal="center" vertical="top"/>
    </xf>
    <xf numFmtId="0" fontId="48" fillId="0" borderId="0" xfId="0" applyFont="1" applyAlignment="1">
      <alignment vertical="center" wrapText="1"/>
    </xf>
    <xf numFmtId="4" fontId="48" fillId="0" borderId="10" xfId="0" applyNumberFormat="1" applyFont="1" applyBorder="1" applyAlignment="1">
      <alignment horizontal="center" vertical="top"/>
    </xf>
    <xf numFmtId="0" fontId="37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/>
    </xf>
    <xf numFmtId="0" fontId="28" fillId="0" borderId="0" xfId="0" applyFont="1" applyAlignment="1">
      <alignment/>
    </xf>
    <xf numFmtId="178" fontId="48" fillId="0" borderId="10" xfId="0" applyNumberFormat="1" applyFont="1" applyBorder="1" applyAlignment="1">
      <alignment horizontal="center" vertical="top" wrapText="1"/>
    </xf>
    <xf numFmtId="178" fontId="48" fillId="0" borderId="10" xfId="0" applyNumberFormat="1" applyFont="1" applyBorder="1" applyAlignment="1">
      <alignment horizontal="center" vertical="center" wrapText="1"/>
    </xf>
    <xf numFmtId="178" fontId="52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/>
    </xf>
    <xf numFmtId="178" fontId="52" fillId="0" borderId="10" xfId="0" applyNumberFormat="1" applyFont="1" applyBorder="1" applyAlignment="1">
      <alignment horizontal="center" vertical="top"/>
    </xf>
    <xf numFmtId="178" fontId="47" fillId="0" borderId="0" xfId="0" applyNumberFormat="1" applyFont="1" applyAlignment="1">
      <alignment horizontal="right"/>
    </xf>
    <xf numFmtId="178" fontId="48" fillId="0" borderId="0" xfId="0" applyNumberFormat="1" applyFont="1" applyAlignment="1">
      <alignment vertical="center" wrapText="1"/>
    </xf>
    <xf numFmtId="178" fontId="0" fillId="0" borderId="0" xfId="0" applyNumberFormat="1" applyAlignment="1">
      <alignment/>
    </xf>
    <xf numFmtId="178" fontId="52" fillId="0" borderId="10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50" fillId="0" borderId="11" xfId="0" applyFont="1" applyBorder="1" applyAlignment="1">
      <alignment horizontal="center" vertical="top" wrapText="1"/>
    </xf>
    <xf numFmtId="0" fontId="52" fillId="0" borderId="11" xfId="0" applyFont="1" applyBorder="1" applyAlignment="1">
      <alignment vertical="top" wrapText="1"/>
    </xf>
    <xf numFmtId="0" fontId="52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0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top" wrapText="1"/>
    </xf>
    <xf numFmtId="178" fontId="48" fillId="0" borderId="12" xfId="0" applyNumberFormat="1" applyFont="1" applyBorder="1" applyAlignment="1">
      <alignment horizontal="center" vertical="top" wrapText="1"/>
    </xf>
    <xf numFmtId="4" fontId="52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13" xfId="0" applyFont="1" applyBorder="1" applyAlignment="1">
      <alignment horizontal="center" vertical="top" wrapText="1"/>
    </xf>
    <xf numFmtId="0" fontId="51" fillId="0" borderId="14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52" fillId="0" borderId="13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2" fillId="0" borderId="14" xfId="0" applyFont="1" applyBorder="1" applyAlignment="1">
      <alignment vertical="top" wrapText="1"/>
    </xf>
    <xf numFmtId="4" fontId="5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30.7109375" style="0" customWidth="1"/>
    <col min="2" max="2" width="59.57421875" style="0" customWidth="1"/>
    <col min="3" max="3" width="18.00390625" style="0" customWidth="1"/>
    <col min="4" max="4" width="17.140625" style="0" customWidth="1"/>
    <col min="5" max="5" width="10.00390625" style="35" customWidth="1"/>
  </cols>
  <sheetData>
    <row r="1" spans="1:5" ht="15">
      <c r="A1" s="55" t="s">
        <v>60</v>
      </c>
      <c r="B1" s="55"/>
      <c r="C1" s="55"/>
      <c r="D1" s="55"/>
      <c r="E1" s="55"/>
    </row>
    <row r="2" spans="1:5" ht="15">
      <c r="A2" s="1"/>
      <c r="B2" s="55" t="s">
        <v>61</v>
      </c>
      <c r="C2" s="55"/>
      <c r="D2" s="55"/>
      <c r="E2" s="55"/>
    </row>
    <row r="3" spans="1:5" ht="15">
      <c r="A3" s="1"/>
      <c r="B3" s="55" t="s">
        <v>102</v>
      </c>
      <c r="C3" s="55"/>
      <c r="D3" s="55"/>
      <c r="E3" s="55"/>
    </row>
    <row r="4" spans="1:5" ht="15">
      <c r="A4" s="1"/>
      <c r="B4" s="16"/>
      <c r="C4" s="16"/>
      <c r="D4" s="16"/>
      <c r="E4" s="33"/>
    </row>
    <row r="5" spans="1:5" ht="30.75" customHeight="1">
      <c r="A5" s="19"/>
      <c r="B5" s="56" t="s">
        <v>99</v>
      </c>
      <c r="C5" s="56"/>
      <c r="D5" s="56"/>
      <c r="E5" s="34"/>
    </row>
    <row r="6" ht="10.5" customHeight="1"/>
    <row r="7" spans="1:5" ht="46.5" customHeight="1">
      <c r="A7" s="54" t="s">
        <v>30</v>
      </c>
      <c r="B7" s="54"/>
      <c r="C7" s="13" t="s">
        <v>100</v>
      </c>
      <c r="D7" s="53" t="s">
        <v>101</v>
      </c>
      <c r="E7" s="29" t="s">
        <v>74</v>
      </c>
    </row>
    <row r="8" spans="1:5" ht="15.75">
      <c r="A8" s="4">
        <v>1</v>
      </c>
      <c r="B8" s="4">
        <v>2</v>
      </c>
      <c r="C8" s="9">
        <v>3</v>
      </c>
      <c r="D8" s="31">
        <v>4</v>
      </c>
      <c r="E8" s="36">
        <v>5</v>
      </c>
    </row>
    <row r="9" spans="1:5" ht="15.75">
      <c r="A9" s="5" t="s">
        <v>0</v>
      </c>
      <c r="B9" s="6" t="s">
        <v>31</v>
      </c>
      <c r="C9" s="12">
        <f>C10+C14+C20+C22+C30+C38+C45</f>
        <v>40197880</v>
      </c>
      <c r="D9" s="12">
        <f>D10+D14+D20+D22+D30+D38+D45+D42</f>
        <v>42293342.50999999</v>
      </c>
      <c r="E9" s="28">
        <f>D9/C9*100</f>
        <v>105.21286821593574</v>
      </c>
    </row>
    <row r="10" spans="1:5" ht="15.75">
      <c r="A10" s="5" t="s">
        <v>1</v>
      </c>
      <c r="B10" s="7" t="s">
        <v>32</v>
      </c>
      <c r="C10" s="47">
        <f>SUM(C11:C13)</f>
        <v>34501500</v>
      </c>
      <c r="D10" s="47">
        <f>SUM(D11:D13)</f>
        <v>36408754.370000005</v>
      </c>
      <c r="E10" s="48">
        <f aca="true" t="shared" si="0" ref="E10:E66">D10/C10*100</f>
        <v>105.52803318696289</v>
      </c>
    </row>
    <row r="11" spans="1:5" ht="78.75">
      <c r="A11" s="8" t="s">
        <v>2</v>
      </c>
      <c r="B11" s="37" t="s">
        <v>33</v>
      </c>
      <c r="C11" s="17">
        <v>34185500</v>
      </c>
      <c r="D11" s="17">
        <v>36091882.85</v>
      </c>
      <c r="E11" s="30">
        <f t="shared" si="0"/>
        <v>105.57658320047973</v>
      </c>
    </row>
    <row r="12" spans="1:5" ht="110.25">
      <c r="A12" s="8" t="s">
        <v>3</v>
      </c>
      <c r="B12" s="37" t="s">
        <v>34</v>
      </c>
      <c r="C12" s="18">
        <v>229000</v>
      </c>
      <c r="D12" s="18">
        <v>230413.38</v>
      </c>
      <c r="E12" s="30">
        <f t="shared" si="0"/>
        <v>100.61719650655021</v>
      </c>
    </row>
    <row r="13" spans="1:5" ht="47.25">
      <c r="A13" s="8" t="s">
        <v>4</v>
      </c>
      <c r="B13" s="37" t="s">
        <v>35</v>
      </c>
      <c r="C13" s="18">
        <v>87000</v>
      </c>
      <c r="D13" s="18">
        <v>86458.14</v>
      </c>
      <c r="E13" s="30">
        <f t="shared" si="0"/>
        <v>99.3771724137931</v>
      </c>
    </row>
    <row r="14" spans="1:5" ht="47.25">
      <c r="A14" s="5" t="s">
        <v>5</v>
      </c>
      <c r="B14" s="38" t="s">
        <v>36</v>
      </c>
      <c r="C14" s="12">
        <f>C15</f>
        <v>1554380</v>
      </c>
      <c r="D14" s="12">
        <f>D15</f>
        <v>1525885.37</v>
      </c>
      <c r="E14" s="28">
        <f t="shared" si="0"/>
        <v>98.16681699455732</v>
      </c>
    </row>
    <row r="15" spans="1:5" ht="31.5">
      <c r="A15" s="8" t="s">
        <v>6</v>
      </c>
      <c r="B15" s="37" t="s">
        <v>65</v>
      </c>
      <c r="C15" s="12">
        <f>SUM(C16:C19)</f>
        <v>1554380</v>
      </c>
      <c r="D15" s="12">
        <f>SUM(D16:D19)</f>
        <v>1525885.37</v>
      </c>
      <c r="E15" s="28">
        <f t="shared" si="0"/>
        <v>98.16681699455732</v>
      </c>
    </row>
    <row r="16" spans="1:5" ht="31.5" customHeight="1">
      <c r="A16" s="8" t="s">
        <v>7</v>
      </c>
      <c r="B16" s="37" t="s">
        <v>66</v>
      </c>
      <c r="C16" s="11">
        <v>729900</v>
      </c>
      <c r="D16" s="18">
        <v>703795.95</v>
      </c>
      <c r="E16" s="30">
        <f t="shared" si="0"/>
        <v>96.42361282367446</v>
      </c>
    </row>
    <row r="17" spans="1:5" ht="47.25" customHeight="1">
      <c r="A17" s="8" t="s">
        <v>8</v>
      </c>
      <c r="B17" s="37" t="s">
        <v>67</v>
      </c>
      <c r="C17" s="11">
        <v>4580</v>
      </c>
      <c r="D17" s="18">
        <v>5034.05</v>
      </c>
      <c r="E17" s="30">
        <f t="shared" si="0"/>
        <v>109.9137554585153</v>
      </c>
    </row>
    <row r="18" spans="1:5" ht="46.5" customHeight="1">
      <c r="A18" s="8" t="s">
        <v>9</v>
      </c>
      <c r="B18" s="37" t="s">
        <v>68</v>
      </c>
      <c r="C18" s="11">
        <v>941880</v>
      </c>
      <c r="D18" s="18">
        <v>946803.28</v>
      </c>
      <c r="E18" s="30">
        <f t="shared" si="0"/>
        <v>100.52270777593748</v>
      </c>
    </row>
    <row r="19" spans="1:5" ht="63">
      <c r="A19" s="8" t="s">
        <v>10</v>
      </c>
      <c r="B19" s="37" t="s">
        <v>69</v>
      </c>
      <c r="C19" s="11">
        <v>-121980</v>
      </c>
      <c r="D19" s="18">
        <v>-129747.91</v>
      </c>
      <c r="E19" s="30">
        <f t="shared" si="0"/>
        <v>106.36818330873913</v>
      </c>
    </row>
    <row r="20" spans="1:5" s="21" customFormat="1" ht="15.75">
      <c r="A20" s="5" t="s">
        <v>76</v>
      </c>
      <c r="B20" s="39" t="s">
        <v>75</v>
      </c>
      <c r="C20" s="12">
        <f>C21</f>
        <v>0</v>
      </c>
      <c r="D20" s="20">
        <f>D21</f>
        <v>9291.91</v>
      </c>
      <c r="E20" s="32"/>
    </row>
    <row r="21" spans="1:5" ht="15.75">
      <c r="A21" s="8" t="s">
        <v>78</v>
      </c>
      <c r="B21" s="37" t="s">
        <v>77</v>
      </c>
      <c r="C21" s="49">
        <v>0</v>
      </c>
      <c r="D21" s="49">
        <v>9291.91</v>
      </c>
      <c r="E21" s="30"/>
    </row>
    <row r="22" spans="1:5" ht="15.75">
      <c r="A22" s="5" t="s">
        <v>11</v>
      </c>
      <c r="B22" s="39" t="s">
        <v>37</v>
      </c>
      <c r="C22" s="12">
        <f>C23+C25</f>
        <v>3410000</v>
      </c>
      <c r="D22" s="12">
        <f>D23+D25</f>
        <v>3468995.59</v>
      </c>
      <c r="E22" s="28">
        <f t="shared" si="0"/>
        <v>101.73007595307917</v>
      </c>
    </row>
    <row r="23" spans="1:5" ht="48.75" customHeight="1">
      <c r="A23" s="9" t="s">
        <v>12</v>
      </c>
      <c r="B23" s="40" t="s">
        <v>38</v>
      </c>
      <c r="C23" s="11">
        <f>C24</f>
        <v>760000</v>
      </c>
      <c r="D23" s="11">
        <f>D24</f>
        <v>767546.36</v>
      </c>
      <c r="E23" s="30">
        <f t="shared" si="0"/>
        <v>100.99294210526315</v>
      </c>
    </row>
    <row r="24" spans="1:5" ht="46.5" customHeight="1">
      <c r="A24" s="9" t="s">
        <v>13</v>
      </c>
      <c r="B24" s="40" t="s">
        <v>38</v>
      </c>
      <c r="C24" s="11">
        <v>760000</v>
      </c>
      <c r="D24" s="11">
        <v>767546.36</v>
      </c>
      <c r="E24" s="30">
        <f t="shared" si="0"/>
        <v>100.99294210526315</v>
      </c>
    </row>
    <row r="25" spans="1:5" ht="15.75">
      <c r="A25" s="9" t="s">
        <v>14</v>
      </c>
      <c r="B25" s="40" t="s">
        <v>39</v>
      </c>
      <c r="C25" s="11">
        <f>C26+C28</f>
        <v>2650000</v>
      </c>
      <c r="D25" s="11">
        <f>D26+D28</f>
        <v>2701449.23</v>
      </c>
      <c r="E25" s="30">
        <f t="shared" si="0"/>
        <v>101.94148037735849</v>
      </c>
    </row>
    <row r="26" spans="1:5" ht="15.75">
      <c r="A26" s="9" t="s">
        <v>15</v>
      </c>
      <c r="B26" s="40" t="s">
        <v>40</v>
      </c>
      <c r="C26" s="11">
        <f>C27</f>
        <v>2200000</v>
      </c>
      <c r="D26" s="11">
        <f>D27</f>
        <v>2295630.23</v>
      </c>
      <c r="E26" s="30">
        <f t="shared" si="0"/>
        <v>104.34682863636364</v>
      </c>
    </row>
    <row r="27" spans="1:5" ht="31.5" customHeight="1">
      <c r="A27" s="9" t="s">
        <v>16</v>
      </c>
      <c r="B27" s="40" t="s">
        <v>41</v>
      </c>
      <c r="C27" s="11">
        <v>2200000</v>
      </c>
      <c r="D27" s="18">
        <v>2295630.23</v>
      </c>
      <c r="E27" s="30">
        <f t="shared" si="0"/>
        <v>104.34682863636364</v>
      </c>
    </row>
    <row r="28" spans="1:5" ht="15.75">
      <c r="A28" s="9" t="s">
        <v>17</v>
      </c>
      <c r="B28" s="40" t="s">
        <v>42</v>
      </c>
      <c r="C28" s="11">
        <f>C29</f>
        <v>450000</v>
      </c>
      <c r="D28" s="11">
        <f>D29</f>
        <v>405819</v>
      </c>
      <c r="E28" s="30">
        <f t="shared" si="0"/>
        <v>90.182</v>
      </c>
    </row>
    <row r="29" spans="1:5" ht="30" customHeight="1">
      <c r="A29" s="9" t="s">
        <v>18</v>
      </c>
      <c r="B29" s="40" t="s">
        <v>43</v>
      </c>
      <c r="C29" s="11">
        <v>450000</v>
      </c>
      <c r="D29" s="18">
        <v>405819</v>
      </c>
      <c r="E29" s="30">
        <f t="shared" si="0"/>
        <v>90.182</v>
      </c>
    </row>
    <row r="30" spans="1:5" ht="46.5" customHeight="1">
      <c r="A30" s="5" t="s">
        <v>19</v>
      </c>
      <c r="B30" s="38" t="s">
        <v>44</v>
      </c>
      <c r="C30" s="12">
        <f>C31+C36</f>
        <v>722000</v>
      </c>
      <c r="D30" s="12">
        <f>D31+D36</f>
        <v>765232.32</v>
      </c>
      <c r="E30" s="28">
        <f t="shared" si="0"/>
        <v>105.98785595567865</v>
      </c>
    </row>
    <row r="31" spans="1:5" ht="94.5">
      <c r="A31" s="8" t="s">
        <v>20</v>
      </c>
      <c r="B31" s="37" t="s">
        <v>45</v>
      </c>
      <c r="C31" s="11">
        <f>C32+C34</f>
        <v>572000</v>
      </c>
      <c r="D31" s="11">
        <f>D32+D34</f>
        <v>537759.34</v>
      </c>
      <c r="E31" s="30">
        <f t="shared" si="0"/>
        <v>94.01387062937062</v>
      </c>
    </row>
    <row r="32" spans="1:5" ht="66" customHeight="1">
      <c r="A32" s="8" t="s">
        <v>21</v>
      </c>
      <c r="B32" s="40" t="s">
        <v>83</v>
      </c>
      <c r="C32" s="11">
        <f>C33</f>
        <v>400000</v>
      </c>
      <c r="D32" s="11">
        <f>D33</f>
        <v>366604.54</v>
      </c>
      <c r="E32" s="30">
        <f t="shared" si="0"/>
        <v>91.651135</v>
      </c>
    </row>
    <row r="33" spans="1:5" ht="78" customHeight="1">
      <c r="A33" s="10" t="s">
        <v>22</v>
      </c>
      <c r="B33" s="40" t="s">
        <v>85</v>
      </c>
      <c r="C33" s="11">
        <v>400000</v>
      </c>
      <c r="D33" s="18">
        <v>366604.54</v>
      </c>
      <c r="E33" s="30">
        <f t="shared" si="0"/>
        <v>91.651135</v>
      </c>
    </row>
    <row r="34" spans="1:5" ht="47.25">
      <c r="A34" s="9" t="s">
        <v>23</v>
      </c>
      <c r="B34" s="40" t="s">
        <v>46</v>
      </c>
      <c r="C34" s="11">
        <f>C35</f>
        <v>172000</v>
      </c>
      <c r="D34" s="11">
        <f>D35</f>
        <v>171154.8</v>
      </c>
      <c r="E34" s="30">
        <f t="shared" si="0"/>
        <v>99.50860465116278</v>
      </c>
    </row>
    <row r="35" spans="1:5" ht="31.5" customHeight="1">
      <c r="A35" s="10" t="s">
        <v>24</v>
      </c>
      <c r="B35" s="40" t="s">
        <v>47</v>
      </c>
      <c r="C35" s="18">
        <v>172000</v>
      </c>
      <c r="D35" s="18">
        <v>171154.8</v>
      </c>
      <c r="E35" s="30">
        <f t="shared" si="0"/>
        <v>99.50860465116278</v>
      </c>
    </row>
    <row r="36" spans="1:5" ht="94.5">
      <c r="A36" s="9" t="s">
        <v>25</v>
      </c>
      <c r="B36" s="40" t="s">
        <v>48</v>
      </c>
      <c r="C36" s="11">
        <f>C37</f>
        <v>150000</v>
      </c>
      <c r="D36" s="11">
        <f>D37</f>
        <v>227472.98</v>
      </c>
      <c r="E36" s="30">
        <f t="shared" si="0"/>
        <v>151.64865333333336</v>
      </c>
    </row>
    <row r="37" spans="1:5" ht="78.75">
      <c r="A37" s="10" t="s">
        <v>26</v>
      </c>
      <c r="B37" s="41" t="s">
        <v>63</v>
      </c>
      <c r="C37" s="11">
        <v>150000</v>
      </c>
      <c r="D37" s="18">
        <v>227472.98</v>
      </c>
      <c r="E37" s="30">
        <f t="shared" si="0"/>
        <v>151.64865333333336</v>
      </c>
    </row>
    <row r="38" spans="1:5" ht="31.5">
      <c r="A38" s="5" t="s">
        <v>27</v>
      </c>
      <c r="B38" s="38" t="s">
        <v>49</v>
      </c>
      <c r="C38" s="12">
        <f>C39</f>
        <v>10000</v>
      </c>
      <c r="D38" s="12">
        <f>D39</f>
        <v>74566.55</v>
      </c>
      <c r="E38" s="28">
        <f t="shared" si="0"/>
        <v>745.6655000000001</v>
      </c>
    </row>
    <row r="39" spans="1:5" ht="63">
      <c r="A39" s="8" t="s">
        <v>28</v>
      </c>
      <c r="B39" s="37" t="s">
        <v>50</v>
      </c>
      <c r="C39" s="11">
        <f>C40</f>
        <v>10000</v>
      </c>
      <c r="D39" s="11">
        <f>D40+D41</f>
        <v>74566.55</v>
      </c>
      <c r="E39" s="30">
        <f t="shared" si="0"/>
        <v>745.6655000000001</v>
      </c>
    </row>
    <row r="40" spans="1:5" ht="47.25">
      <c r="A40" s="10" t="s">
        <v>29</v>
      </c>
      <c r="B40" s="40" t="s">
        <v>64</v>
      </c>
      <c r="C40" s="11">
        <v>10000</v>
      </c>
      <c r="D40" s="11">
        <v>28322.55</v>
      </c>
      <c r="E40" s="30">
        <f t="shared" si="0"/>
        <v>283.2255</v>
      </c>
    </row>
    <row r="41" spans="1:5" ht="63">
      <c r="A41" s="15" t="s">
        <v>120</v>
      </c>
      <c r="B41" s="57" t="s">
        <v>114</v>
      </c>
      <c r="C41" s="11">
        <v>0</v>
      </c>
      <c r="D41" s="11">
        <v>46244</v>
      </c>
      <c r="E41" s="30"/>
    </row>
    <row r="42" spans="1:5" ht="15.75">
      <c r="A42" s="14" t="s">
        <v>115</v>
      </c>
      <c r="B42" s="62" t="s">
        <v>116</v>
      </c>
      <c r="C42" s="12">
        <f>C43</f>
        <v>0</v>
      </c>
      <c r="D42" s="12">
        <f>D43</f>
        <v>40616.4</v>
      </c>
      <c r="E42" s="30"/>
    </row>
    <row r="43" spans="1:5" ht="94.5">
      <c r="A43" s="15" t="s">
        <v>117</v>
      </c>
      <c r="B43" s="63" t="s">
        <v>118</v>
      </c>
      <c r="C43" s="11">
        <f>C44</f>
        <v>0</v>
      </c>
      <c r="D43" s="11">
        <f>D44</f>
        <v>40616.4</v>
      </c>
      <c r="E43" s="30"/>
    </row>
    <row r="44" spans="1:5" ht="110.25">
      <c r="A44" s="15" t="s">
        <v>121</v>
      </c>
      <c r="B44" s="64" t="s">
        <v>119</v>
      </c>
      <c r="C44" s="11">
        <v>0</v>
      </c>
      <c r="D44" s="11">
        <v>40616.4</v>
      </c>
      <c r="E44" s="30"/>
    </row>
    <row r="45" spans="1:5" s="27" customFormat="1" ht="15.75">
      <c r="A45" s="24" t="s">
        <v>79</v>
      </c>
      <c r="B45" s="42" t="s">
        <v>80</v>
      </c>
      <c r="C45" s="25">
        <f>C46</f>
        <v>0</v>
      </c>
      <c r="D45" s="26">
        <f>D46</f>
        <v>0</v>
      </c>
      <c r="E45" s="30" t="s">
        <v>84</v>
      </c>
    </row>
    <row r="46" spans="1:5" s="23" customFormat="1" ht="20.25" customHeight="1">
      <c r="A46" s="15" t="s">
        <v>81</v>
      </c>
      <c r="B46" s="43" t="s">
        <v>82</v>
      </c>
      <c r="C46" s="22">
        <v>0</v>
      </c>
      <c r="D46" s="18">
        <v>0</v>
      </c>
      <c r="E46" s="30" t="s">
        <v>84</v>
      </c>
    </row>
    <row r="47" spans="1:5" ht="23.25" customHeight="1">
      <c r="A47" s="14" t="s">
        <v>51</v>
      </c>
      <c r="B47" s="44" t="s">
        <v>55</v>
      </c>
      <c r="C47" s="13">
        <f>C48+C64+C62</f>
        <v>50077133.129999995</v>
      </c>
      <c r="D47" s="13">
        <f>D48+D64+D62</f>
        <v>50073525.849999994</v>
      </c>
      <c r="E47" s="28">
        <f t="shared" si="0"/>
        <v>99.99279655248905</v>
      </c>
    </row>
    <row r="48" spans="1:5" ht="47.25">
      <c r="A48" s="5" t="s">
        <v>52</v>
      </c>
      <c r="B48" s="38" t="s">
        <v>56</v>
      </c>
      <c r="C48" s="12">
        <f>C49+C51+C57+C53+C55+C60</f>
        <v>55324579.66</v>
      </c>
      <c r="D48" s="12">
        <f>D49+D51+D57+D53+D55+D60</f>
        <v>55320972.379999995</v>
      </c>
      <c r="E48" s="28">
        <f t="shared" si="0"/>
        <v>99.9934797877866</v>
      </c>
    </row>
    <row r="49" spans="1:5" ht="31.5">
      <c r="A49" s="8" t="s">
        <v>91</v>
      </c>
      <c r="B49" s="37" t="s">
        <v>57</v>
      </c>
      <c r="C49" s="11">
        <f>C50</f>
        <v>8766300</v>
      </c>
      <c r="D49" s="11">
        <f>D50</f>
        <v>8766300</v>
      </c>
      <c r="E49" s="30">
        <f t="shared" si="0"/>
        <v>100</v>
      </c>
    </row>
    <row r="50" spans="1:5" ht="31.5">
      <c r="A50" s="10" t="s">
        <v>92</v>
      </c>
      <c r="B50" s="40" t="s">
        <v>62</v>
      </c>
      <c r="C50" s="11">
        <v>8766300</v>
      </c>
      <c r="D50" s="11">
        <v>8766300</v>
      </c>
      <c r="E50" s="30">
        <f t="shared" si="0"/>
        <v>100</v>
      </c>
    </row>
    <row r="51" spans="1:5" ht="31.5">
      <c r="A51" s="15" t="s">
        <v>93</v>
      </c>
      <c r="B51" s="43" t="s">
        <v>70</v>
      </c>
      <c r="C51" s="18">
        <f>C52</f>
        <v>2081141.14</v>
      </c>
      <c r="D51" s="18">
        <f>D52</f>
        <v>2081141.14</v>
      </c>
      <c r="E51" s="30">
        <f t="shared" si="0"/>
        <v>100</v>
      </c>
    </row>
    <row r="52" spans="1:5" ht="94.5">
      <c r="A52" s="15" t="s">
        <v>94</v>
      </c>
      <c r="B52" s="40" t="s">
        <v>71</v>
      </c>
      <c r="C52" s="18">
        <v>2081141.14</v>
      </c>
      <c r="D52" s="18">
        <v>2081141.14</v>
      </c>
      <c r="E52" s="30">
        <f t="shared" si="0"/>
        <v>100</v>
      </c>
    </row>
    <row r="53" spans="1:5" ht="31.5">
      <c r="A53" s="15" t="s">
        <v>103</v>
      </c>
      <c r="B53" s="57" t="s">
        <v>104</v>
      </c>
      <c r="C53" s="18">
        <f>C54</f>
        <v>20000000</v>
      </c>
      <c r="D53" s="18">
        <f>D54</f>
        <v>20000000</v>
      </c>
      <c r="E53" s="30">
        <f t="shared" si="0"/>
        <v>100</v>
      </c>
    </row>
    <row r="54" spans="1:5" ht="31.5">
      <c r="A54" s="10" t="s">
        <v>105</v>
      </c>
      <c r="B54" s="57" t="s">
        <v>106</v>
      </c>
      <c r="C54" s="18">
        <v>20000000</v>
      </c>
      <c r="D54" s="18">
        <v>20000000</v>
      </c>
      <c r="E54" s="30">
        <f t="shared" si="0"/>
        <v>100</v>
      </c>
    </row>
    <row r="55" spans="1:5" ht="16.5" thickBot="1">
      <c r="A55" s="58" t="s">
        <v>107</v>
      </c>
      <c r="B55" s="52" t="s">
        <v>108</v>
      </c>
      <c r="C55" s="18">
        <f>C56</f>
        <v>632748.52</v>
      </c>
      <c r="D55" s="18">
        <f>D56</f>
        <v>632748.52</v>
      </c>
      <c r="E55" s="30">
        <f t="shared" si="0"/>
        <v>100</v>
      </c>
    </row>
    <row r="56" spans="1:5" ht="16.5" thickBot="1">
      <c r="A56" s="59" t="s">
        <v>109</v>
      </c>
      <c r="B56" s="60" t="s">
        <v>110</v>
      </c>
      <c r="C56" s="18">
        <v>632748.52</v>
      </c>
      <c r="D56" s="18">
        <v>632748.52</v>
      </c>
      <c r="E56" s="30">
        <f t="shared" si="0"/>
        <v>100</v>
      </c>
    </row>
    <row r="57" spans="1:5" ht="15.75">
      <c r="A57" s="10" t="s">
        <v>95</v>
      </c>
      <c r="B57" s="40" t="s">
        <v>72</v>
      </c>
      <c r="C57" s="11">
        <f>C58+C59</f>
        <v>225500</v>
      </c>
      <c r="D57" s="11">
        <f>D58+D59</f>
        <v>225500</v>
      </c>
      <c r="E57" s="30">
        <f t="shared" si="0"/>
        <v>100</v>
      </c>
    </row>
    <row r="58" spans="1:5" ht="64.5" customHeight="1" hidden="1">
      <c r="A58" s="15" t="s">
        <v>96</v>
      </c>
      <c r="B58" s="43" t="s">
        <v>86</v>
      </c>
      <c r="C58" s="18">
        <v>0</v>
      </c>
      <c r="D58" s="11">
        <v>0</v>
      </c>
      <c r="E58" s="30" t="e">
        <f t="shared" si="0"/>
        <v>#DIV/0!</v>
      </c>
    </row>
    <row r="59" spans="1:5" ht="47.25">
      <c r="A59" s="15" t="s">
        <v>97</v>
      </c>
      <c r="B59" s="40" t="s">
        <v>73</v>
      </c>
      <c r="C59" s="18">
        <v>225500</v>
      </c>
      <c r="D59" s="18">
        <v>225500</v>
      </c>
      <c r="E59" s="30">
        <f t="shared" si="0"/>
        <v>100</v>
      </c>
    </row>
    <row r="60" spans="1:5" ht="15.75">
      <c r="A60" s="10" t="s">
        <v>111</v>
      </c>
      <c r="B60" s="57" t="s">
        <v>112</v>
      </c>
      <c r="C60" s="61">
        <f>C61</f>
        <v>23618890</v>
      </c>
      <c r="D60" s="61">
        <f>D61</f>
        <v>23615282.72</v>
      </c>
      <c r="E60" s="30">
        <v>100</v>
      </c>
    </row>
    <row r="61" spans="1:5" ht="31.5">
      <c r="A61" s="10" t="s">
        <v>122</v>
      </c>
      <c r="B61" s="57" t="s">
        <v>113</v>
      </c>
      <c r="C61" s="61">
        <v>23618890</v>
      </c>
      <c r="D61" s="61">
        <v>23615282.72</v>
      </c>
      <c r="E61" s="30">
        <v>100</v>
      </c>
    </row>
    <row r="62" spans="1:5" ht="15.75">
      <c r="A62" s="2" t="s">
        <v>87</v>
      </c>
      <c r="B62" s="50" t="s">
        <v>88</v>
      </c>
      <c r="C62" s="12">
        <f>C63</f>
        <v>25309.95</v>
      </c>
      <c r="D62" s="12">
        <f>D63</f>
        <v>25309.95</v>
      </c>
      <c r="E62" s="28">
        <f t="shared" si="0"/>
        <v>100</v>
      </c>
    </row>
    <row r="63" spans="1:5" ht="32.25" thickBot="1">
      <c r="A63" s="51" t="s">
        <v>90</v>
      </c>
      <c r="B63" s="52" t="s">
        <v>89</v>
      </c>
      <c r="C63" s="18">
        <v>25309.95</v>
      </c>
      <c r="D63" s="18">
        <v>25309.95</v>
      </c>
      <c r="E63" s="30">
        <f t="shared" si="0"/>
        <v>100</v>
      </c>
    </row>
    <row r="64" spans="1:5" ht="47.25">
      <c r="A64" s="2" t="s">
        <v>53</v>
      </c>
      <c r="B64" s="45" t="s">
        <v>58</v>
      </c>
      <c r="C64" s="12">
        <f>C65</f>
        <v>-5272756.48</v>
      </c>
      <c r="D64" s="12">
        <f>D65</f>
        <v>-5272756.48</v>
      </c>
      <c r="E64" s="28">
        <f t="shared" si="0"/>
        <v>100</v>
      </c>
    </row>
    <row r="65" spans="1:5" ht="48" customHeight="1">
      <c r="A65" s="15" t="s">
        <v>98</v>
      </c>
      <c r="B65" s="40" t="s">
        <v>59</v>
      </c>
      <c r="C65" s="11">
        <v>-5272756.48</v>
      </c>
      <c r="D65" s="11">
        <v>-5272756.48</v>
      </c>
      <c r="E65" s="30">
        <f t="shared" si="0"/>
        <v>100</v>
      </c>
    </row>
    <row r="66" spans="1:5" ht="31.5" customHeight="1">
      <c r="A66" s="3" t="s">
        <v>54</v>
      </c>
      <c r="B66" s="46"/>
      <c r="C66" s="13">
        <f>C9+C47</f>
        <v>90275013.13</v>
      </c>
      <c r="D66" s="13">
        <f>D9+D47</f>
        <v>92366868.35999998</v>
      </c>
      <c r="E66" s="29">
        <f t="shared" si="0"/>
        <v>102.31720290861395</v>
      </c>
    </row>
  </sheetData>
  <sheetProtection/>
  <mergeCells count="5">
    <mergeCell ref="A7:B7"/>
    <mergeCell ref="A1:E1"/>
    <mergeCell ref="B2:E2"/>
    <mergeCell ref="B3:E3"/>
    <mergeCell ref="B5:D5"/>
  </mergeCells>
  <printOptions/>
  <pageMargins left="0.5118110236220472" right="0.5118110236220472" top="0.5511811023622047" bottom="0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Пучежское городское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Fin</cp:lastModifiedBy>
  <cp:lastPrinted>2020-04-01T08:03:02Z</cp:lastPrinted>
  <dcterms:created xsi:type="dcterms:W3CDTF">2016-02-15T11:30:02Z</dcterms:created>
  <dcterms:modified xsi:type="dcterms:W3CDTF">2021-03-17T12:42:25Z</dcterms:modified>
  <cp:category/>
  <cp:version/>
  <cp:contentType/>
  <cp:contentStatus/>
</cp:coreProperties>
</file>