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приложение № 3" sheetId="1" r:id="rId1"/>
    <sheet name="Лист3" sheetId="2" r:id="rId2"/>
  </sheets>
  <definedNames/>
  <calcPr fullCalcOnLoad="1"/>
</workbook>
</file>

<file path=xl/sharedStrings.xml><?xml version="1.0" encoding="utf-8"?>
<sst xmlns="http://schemas.openxmlformats.org/spreadsheetml/2006/main" count="280" uniqueCount="267">
  <si>
    <t>Наименование</t>
  </si>
  <si>
    <t>Целевая статья</t>
  </si>
  <si>
    <t>Вид расходов</t>
  </si>
  <si>
    <t>Муниципальная программа «Обеспечение качественным жильем население Пучежского городского поселения»</t>
  </si>
  <si>
    <t>01 0 00 00000</t>
  </si>
  <si>
    <t>Подпрограмма «Субсидирование половины процентной ставки банковского кредита, полученного на приобретение или строительство жилья»</t>
  </si>
  <si>
    <t>01 1 00 00000</t>
  </si>
  <si>
    <t>Основное мероприятие «Поддержка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</si>
  <si>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01 1 01 00000</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</si>
  <si>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t>
  </si>
  <si>
    <t>Подпрограмма «Капитальный ремонт общего имущества в многоквартирных домах, расположенных на территории Пучежского городского поселения»</t>
  </si>
  <si>
    <t>01 3 00 00000</t>
  </si>
  <si>
    <t>Основное мероприятие «Обеспечение,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</si>
  <si>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01 3 01 00000</t>
  </si>
  <si>
    <t>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t>
  </si>
  <si>
    <t>01 3 01 0031Ж</t>
  </si>
  <si>
    <t>Муниципальная программа «Обеспечение качественными услугами жилищно-коммунального хозяйства население Пучежского городского поселения»</t>
  </si>
  <si>
    <t>02 0 00 00000</t>
  </si>
  <si>
    <t>Подпрограмма «Реконструкция, модернизация и капитальный ремонт объектов теплоэнергетического и жилищно-коммунального комплексов Пучежского городского поселения»</t>
  </si>
  <si>
    <t>02 1 00 00000</t>
  </si>
  <si>
    <t>Основное мероприятие «Реконструкция, модернизация и ремонт объектов коммунальной инфраструктуры и обеспечение функционирования систем жизнеобеспечения Пучежского городского поселения»</t>
  </si>
  <si>
    <t>02 1 01 00000</t>
  </si>
  <si>
    <t>Обеспечение функционирования объектов коммунальной инфраструктуры и систем жизнеобеспечения Пучежского городского поселения</t>
  </si>
  <si>
    <t>02 1 01 2011К</t>
  </si>
  <si>
    <t>Подпрограмма «Пожарная безопасность и защита населения Пучежского городского поселения»</t>
  </si>
  <si>
    <t>02 2 00 00000</t>
  </si>
  <si>
    <t>Основное мероприятие «Содержание противопожарных водоемов (пожарных гидрантов) Пучежского городского поселения»</t>
  </si>
  <si>
    <t>02 2 01 00000</t>
  </si>
  <si>
    <t>Содержание противопожарных водоемов (пожарных гидрантов) Пучежского городского поселения</t>
  </si>
  <si>
    <t>02 2 01 0002К</t>
  </si>
  <si>
    <t>Подпрограмма «Организация льготного банного обслуживания»</t>
  </si>
  <si>
    <t>02 4 00 00000</t>
  </si>
  <si>
    <t>Основное мероприятие «Предоставление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</si>
  <si>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02 4 01 00000</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</si>
  <si>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t>
  </si>
  <si>
    <t>02 4 01 6003К</t>
  </si>
  <si>
    <t>Подпрограмма «Обеспечение населения Пучежского городского поселения теплоснабжением, водоснабжением, водоотведением и очисткой сточных вод»</t>
  </si>
  <si>
    <t>02 5 00 00000</t>
  </si>
  <si>
    <t>Основное мероприятие «Предоставление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</si>
  <si>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02 5 01 00000</t>
  </si>
  <si>
    <t>Предоставление субсидий организациям водопроводно- канализационного хозяйства и организациям, осуществляющим горячее водоснабжение, на возмещение выпадающих доходов в результате установления льготных тарифов на холодное водоснабжение и (или) водоотведение, горячее водоснабжение</t>
  </si>
  <si>
    <t>02 5 01 80250</t>
  </si>
  <si>
    <t>Муниципальная программа «Содержание и ремонт автомобильных дорог местного значения Пучежского городского поселения»</t>
  </si>
  <si>
    <t>03 0 00 00000</t>
  </si>
  <si>
    <t>Подпрограмма «Ремонт и содержание дорог общего пользования на территории Пучежского городского поселения»</t>
  </si>
  <si>
    <t>03 1 00 00000</t>
  </si>
  <si>
    <t>Основное мероприятие «Ремонт, капитальный ремонт автомобильных дорог общего пользования местного значения на территории Пучежского городского поселения»</t>
  </si>
  <si>
    <t>03 1 02 00000</t>
  </si>
  <si>
    <t>Ремонт, капитальный ремонт автомобильных дорог общего пользования местного значения на территории Пучежского городского поселения</t>
  </si>
  <si>
    <t>03 1 02 2002Д</t>
  </si>
  <si>
    <t>Основное мероприятие «Ямочный ремонт автомобильных дорог общего пользования местного значения на территории Пучежского городского поселения»</t>
  </si>
  <si>
    <t>03 1 03 00000</t>
  </si>
  <si>
    <t>Ямочный ремонт автомобильных дорог общего пользования местного значения на территории Пучежского городского поселения</t>
  </si>
  <si>
    <t>03 1 03 2003Д</t>
  </si>
  <si>
    <t>03 1 05 00000</t>
  </si>
  <si>
    <t>Содержание автомобильных дорог общего пользования местного значения Пучежского городского поселения и сооружений на них</t>
  </si>
  <si>
    <t>03 1 05 2005Д</t>
  </si>
  <si>
    <t>Подпрограмма «Ремонт придомовых территорий многоквартирных жилых домов Пучежского городского поселения»</t>
  </si>
  <si>
    <t>03 2 00 00000</t>
  </si>
  <si>
    <t>Основное мероприятие «Ремонт, капитальный ремонт придомовых территорий на территории Пучежского городского поселения»</t>
  </si>
  <si>
    <t>03 2 01 00000</t>
  </si>
  <si>
    <t>Ремонт, капитальный ремонт придомовых территорий на территории Пучежского городского поселения</t>
  </si>
  <si>
    <t>03 2 01 2006Д</t>
  </si>
  <si>
    <t>Подпрограмма «Повышение безопасности дорожного движения Пучежского городского поселения»</t>
  </si>
  <si>
    <t>03 3 00 00000</t>
  </si>
  <si>
    <t>Основное мероприятие «Приобретение и монтаж видеокамер, оплата услуг по содержанию АПК «Безопасный город»</t>
  </si>
  <si>
    <t>03 3 01 00000</t>
  </si>
  <si>
    <t>03 3 01 2007Д</t>
  </si>
  <si>
    <t>Основное мероприятие «Организация повышения безопасности дорожного движения Пучежского городского поселения»</t>
  </si>
  <si>
    <t>03 3 02 00000</t>
  </si>
  <si>
    <t>Организация повышения безопасности дорожного движения Пучежского городского поселения</t>
  </si>
  <si>
    <t>03 3 02 0004Д</t>
  </si>
  <si>
    <t>Муниципальная программа «Благоустройство и озеленение территории Пучежского городского поселения»</t>
  </si>
  <si>
    <t>04 0 00 00000</t>
  </si>
  <si>
    <t>Подпрограмма «Уличное освещение территории Пучежского городского поселения»</t>
  </si>
  <si>
    <t>04 1 00 00000</t>
  </si>
  <si>
    <t>Основное мероприятие «Организация уличного освещения на территории поселения»</t>
  </si>
  <si>
    <t>04 1 01 00000</t>
  </si>
  <si>
    <t>Организация уличного освещения на территории поселения</t>
  </si>
  <si>
    <t>04 1 01 0005Б</t>
  </si>
  <si>
    <t>Основное мероприятие «Ремонт объектов уличного освещения, замена светильников»</t>
  </si>
  <si>
    <t>04 1 02 00000</t>
  </si>
  <si>
    <t>Ремонт объектов уличного освещения, замена светильников</t>
  </si>
  <si>
    <t>04 1 02 0006Б</t>
  </si>
  <si>
    <t>Подпрограмма «Благоустройство территории Пучежского городского поселения»</t>
  </si>
  <si>
    <t>04 2 00 00000</t>
  </si>
  <si>
    <t>Основное мероприятие «Организация благоустройства на территории Пучежского городского поселения»</t>
  </si>
  <si>
    <t>04 2 01 00000</t>
  </si>
  <si>
    <t>Организация благоустройства на территории Пучежского городского поселения</t>
  </si>
  <si>
    <t>04 2 01 0007Б</t>
  </si>
  <si>
    <t>Основное мероприятие «Благоустройство мест массового отдыха населения на территории Пучежского городского поселения»</t>
  </si>
  <si>
    <t>04 2 02 00000</t>
  </si>
  <si>
    <t>Благоустройство мест массового отдыха населения на территории Пучежского городского поселения</t>
  </si>
  <si>
    <t>04 2 02 0008Б</t>
  </si>
  <si>
    <t>Основное мероприятие «Благоустройство и обеспечение безопасности людей на водных объектах (городской пляж) на территории Пучежского городского поселения»</t>
  </si>
  <si>
    <t>04 2 03 00000</t>
  </si>
  <si>
    <t>Благоустройство и обеспечение безопасности людей на водных объектах (городской пляж) на территории Пучежского городского поселения</t>
  </si>
  <si>
    <t>04 2 03 0009Б</t>
  </si>
  <si>
    <t>Подпрограмма «Озеленение территории Пучежского городского поселения»</t>
  </si>
  <si>
    <t>04 3 00 00000</t>
  </si>
  <si>
    <t>Основное мероприятие «Озеленение (цветочное оформление, выкашивание травы, побелка крон деревьев и другие аналогичные работы) на территории Пучежского городского поселения»</t>
  </si>
  <si>
    <t>04 3 01 00000</t>
  </si>
  <si>
    <t>04 3 01 0010Б</t>
  </si>
  <si>
    <t>Подпрограмма «Содержание территории городского кладбища»</t>
  </si>
  <si>
    <t>04 4 00 00000</t>
  </si>
  <si>
    <t>Основное мероприятие «Содержание территории городского кладбища»</t>
  </si>
  <si>
    <t>04 4 01 00000</t>
  </si>
  <si>
    <t>Содержание территории городского кладбища</t>
  </si>
  <si>
    <t>04 4 01 0012Б</t>
  </si>
  <si>
    <t>Муниципальная  программа  «Формирование и повышение эффективности управления муниципальной собственностью»</t>
  </si>
  <si>
    <t>05 0 00 00000</t>
  </si>
  <si>
    <t>Подпрограмма «Формирование муниципальной собственности»</t>
  </si>
  <si>
    <t>05 1 00 00000</t>
  </si>
  <si>
    <t>Основное мероприятие «Обеспечение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</si>
  <si>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05 1 01 00000</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</si>
  <si>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t>
  </si>
  <si>
    <t>05 1 01 0016И</t>
  </si>
  <si>
    <t>Муниципальная  программа «Долгосрочная сбалансированность и устойчивость бюджетной системы Пучежского городского поселения»</t>
  </si>
  <si>
    <t>06 0 00 00000</t>
  </si>
  <si>
    <t>Подпрограмма «Обеспечение финансирования непредвиденных расходов бюджета поселения»</t>
  </si>
  <si>
    <t>06 1 00 00000</t>
  </si>
  <si>
    <t>Основное мероприятие «Резервный фонд Пучежского городского поселения»</t>
  </si>
  <si>
    <t>06 1 01 00000</t>
  </si>
  <si>
    <t>Резервный фонд Пучежского городского поселения</t>
  </si>
  <si>
    <t>06 1 01 0017Р</t>
  </si>
  <si>
    <t>Непрограммные направления расходов</t>
  </si>
  <si>
    <t>Непрограммные направления деятельности исполнительных органов муниципальной власти Пучежского городского поселения</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</si>
  <si>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t>
  </si>
  <si>
    <t>Организация и проведение мероприятий, связанных с государственными праздниками, юбилейными и памятными датами</t>
  </si>
  <si>
    <t>Информационное обеспечение деятельности органов местного самоуправления Пучежского городского поселения</t>
  </si>
  <si>
    <t>Расходы на реализацию Положения о звании «Почетный гражданин г. Пучежа»</t>
  </si>
  <si>
    <t xml:space="preserve">Прочие непрограммные направления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</si>
  <si>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МУ «МФЦ в Пучежском районе»))</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</si>
  <si>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</si>
  <si>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</si>
  <si>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</si>
  <si>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t>
  </si>
  <si>
    <t>всего</t>
  </si>
  <si>
    <t>к решению Совета Пучежского городского поселения</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</si>
  <si>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t>
  </si>
  <si>
    <t>91 3 00 9154Н</t>
  </si>
  <si>
    <t>90 1 00 0020Н</t>
  </si>
  <si>
    <t>91 7 00 9180Н</t>
  </si>
  <si>
    <t>91 5 00 9160Н</t>
  </si>
  <si>
    <t>91 4 00 9155Н</t>
  </si>
  <si>
    <t>90 1 00 0021Н</t>
  </si>
  <si>
    <t>90 1 00 0023Н</t>
  </si>
  <si>
    <t>90 1 00 0027Н</t>
  </si>
  <si>
    <t>90 1 00 0000Н</t>
  </si>
  <si>
    <t>91 0 00 0000Н</t>
  </si>
  <si>
    <t>91 4 00 9156Н</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</si>
  <si>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МБОУ ДОД «Детско-юношеский центр» футбола)</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</si>
  <si>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МБОУ ДОД «Детско-юношеский центр»)</t>
  </si>
  <si>
    <t>Подпрограмма «Переселение граждан из аварийного жилищного фонда с учетом необходимости развития малоэтажного строительства на территории Пучежского городского поселения»</t>
  </si>
  <si>
    <t>01 4 00 00000</t>
  </si>
  <si>
    <t>91 6 00 S034Г</t>
  </si>
  <si>
    <t>91 8 00 S034Г</t>
  </si>
  <si>
    <t>01 1 01 9151Ж</t>
  </si>
  <si>
    <t>91 2 00 9152Н</t>
  </si>
  <si>
    <t>Основное мероприятие «Содержание автомобильных дорог общего пользования местного значения Пучежского городского поселения и сооружений на них"</t>
  </si>
  <si>
    <t>03 1 05 0003Д</t>
  </si>
  <si>
    <t>Основное мероприятие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t>
  </si>
  <si>
    <t>Осуществление первичного воинского учета на территориях, где отсутствуют военные комиссариаты</t>
  </si>
  <si>
    <t>90 1 00 0038Н</t>
  </si>
  <si>
    <t>91 5 00 9162Н</t>
  </si>
  <si>
    <t>% исполнения</t>
  </si>
  <si>
    <t>приложение № 2</t>
  </si>
  <si>
    <t>Основное мероприятие "Предотвращение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</si>
  <si>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01 4 02 00000</t>
  </si>
  <si>
    <t>Предотвращение чрезвычайных ситуаций и (или) ликвидация их последствий в аварийном жилищном фонде Пучежского городского поселения (муниципальное жилье)</t>
  </si>
  <si>
    <t>01 4 02 2013Ж</t>
  </si>
  <si>
    <t>Софинансирование расходов по ремонту улично-дорожной сети автомобильных дорог общего пользования местного значения</t>
  </si>
  <si>
    <t>03 1 07 S0510</t>
  </si>
  <si>
    <t>Приобретение и монтаж видеокамер, оплата услуг по содержанию АПК «Безопасный город» (трафик)</t>
  </si>
  <si>
    <t>Оплата услуг по содержанию АПК «Безопасный город» (обслуживание видеокамер)</t>
  </si>
  <si>
    <t>03 3 03 2012Д</t>
  </si>
  <si>
    <t>Озеленение (цветочное оформление, выкашивание травы, побелка стволов деревьев и другие аналогичные работы) на территории Пучежского городского поселения</t>
  </si>
  <si>
    <t>Основное мероприятие "Формовочная обрезка деревьев, аллей, спиливание и уборка аарийных деревьев на территории Пучежского городского поселения"</t>
  </si>
  <si>
    <t>04 3 02 00000</t>
  </si>
  <si>
    <t>Формовочная обрезка деревьев, аллей, спиливание и уборка аарийных деревьев на территории Пучежского городского поселения</t>
  </si>
  <si>
    <t>04 3 02 0011Б</t>
  </si>
  <si>
    <t xml:space="preserve">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</si>
  <si>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</si>
  <si>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t>
  </si>
  <si>
    <t>90 1 00 51180</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</si>
  <si>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</si>
  <si>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t>
  </si>
  <si>
    <t xml:space="preserve">91 7 00 L5191 </t>
  </si>
  <si>
    <t xml:space="preserve">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</si>
  <si>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</si>
  <si>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91 9 04 L4970</t>
  </si>
  <si>
    <t>91 9 05 S3100</t>
  </si>
  <si>
    <t>90 1 00 51200</t>
  </si>
  <si>
    <t>Организация мероприятий по составлению (изменению) списков кандидатов в присяжные заседатели федеральных судов общей юрисдикции в РФ</t>
  </si>
  <si>
    <t>Подпрограмма «Проведение текущего и капитального ремонта муниципального жилищного фонда поселения»</t>
  </si>
  <si>
    <t>01 2 00 00000</t>
  </si>
  <si>
    <t>Основное мероприятие «Обеспечение мероприятий по проведению текущего и капитального ремонта муниципального жилищного фонда Пучежского городского поселения»</t>
  </si>
  <si>
    <t>01 2 01 00000</t>
  </si>
  <si>
    <t>Обеспечение мероприятий по проведению текущего и капитального ремонта муниципального жилищного фонда Пучежского городского поселения</t>
  </si>
  <si>
    <t>01 2 01 2001Ж</t>
  </si>
  <si>
    <t>Основное мероприятие «Денежная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</si>
  <si>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01 4 03 00000</t>
  </si>
  <si>
    <t>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</si>
  <si>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0040Ж</t>
  </si>
  <si>
    <t>Подпрограмма «Снос аварийного жилого фонда  после переселеия граждан из аварийного жилого фонда на территории Пучежского городского поселения»</t>
  </si>
  <si>
    <t>01 7 00 00000</t>
  </si>
  <si>
    <t>Основное мероприятие "Ликвидация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t>
  </si>
  <si>
    <t>Ликвидация многоквартирных домов, признанных в установленном поррядке аварийными и подлежащими сносу в связи с физическим износом в прцессе их эксплуатации</t>
  </si>
  <si>
    <t>01 7 01 2017Ж</t>
  </si>
  <si>
    <t>Основное мероприятие «Ремонт тротуаров на территории Пучежского городского поселения»</t>
  </si>
  <si>
    <t>03 1 04 00000</t>
  </si>
  <si>
    <t>Ремонт тротуаров на территории Пучежского городского поселения</t>
  </si>
  <si>
    <t>03 1 04 2004Д</t>
  </si>
  <si>
    <t>Проведение мероприятий по ремонту Памятника погибшим воинам на набережной реки Волга г.Пучеж</t>
  </si>
  <si>
    <t>04 2 02 0041Б</t>
  </si>
  <si>
    <t>-</t>
  </si>
  <si>
    <t>Основное мероприятие «Разработка,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</si>
  <si>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05 1 02 00000</t>
  </si>
  <si>
    <t>Разработка, изготовление (корректировка) технической и проектной сметной документации по объектам муниципальной собственности, прохождение государственной экспертизы</t>
  </si>
  <si>
    <t>05 1 02 2018И</t>
  </si>
  <si>
    <t>Основное мероприятие «Управление и распоряжение муниципальным имуществом"</t>
  </si>
  <si>
    <t>05 1 03 00000</t>
  </si>
  <si>
    <t>Обеспечение сохранности и содержания имущества казны Пучежского городского поселения</t>
  </si>
  <si>
    <t>05 1 03 0042И</t>
  </si>
  <si>
    <t>Подпрограмма «Содержание муниципального жилищного фонда»</t>
  </si>
  <si>
    <t>05 2 00 00000</t>
  </si>
  <si>
    <t>Основное мероприятие «Обеспечение,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t>
  </si>
  <si>
    <t>05 2 01 00000</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</si>
  <si>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t>
  </si>
  <si>
    <t>05 2 01 0043И</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</si>
  <si>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(укрепление материально-технической базы)</t>
  </si>
  <si>
    <t>91 7 00 9182Н</t>
  </si>
  <si>
    <t>от ___.___.2021 № ____</t>
  </si>
  <si>
    <t>Распределение бюджетных ассигнований по целевым статьям (муниципальным программам Пучежского городского поселения Пучежского муницмуниципального района и не включенным  в муниципальные программы Пучежского городского поселения Пучежского муниципального района направлениям  деятельности органов муниципальной власти Пучежского городского поселения Пучежского муниципального района), группам видов расходов классификации расходов бюджета Пучежского городского поселения Пучежского муниципального района за 2020 год</t>
  </si>
  <si>
    <t>План на 2020 год, рублей</t>
  </si>
  <si>
    <t>Исполнение за 2020 год, рублей</t>
  </si>
  <si>
    <t>Основное мероприятие «Оплата за оказанные информационно-консультационные услуги в сфере жилищно-коммунального хозяйства Пучежского городского поселения»</t>
  </si>
  <si>
    <t>02 1 03 00000</t>
  </si>
  <si>
    <t>Оплата за оказанные информационно-консультационные услуги в сфере жилищно-коммунального хозяйства Пучежского городского поселения</t>
  </si>
  <si>
    <t>02 1 03 2017К</t>
  </si>
  <si>
    <t>Иные межбюджетные трансферты на финансовое обеспечение дорожной деятельности на автомобильных дорогах общего пользования местного значения</t>
  </si>
  <si>
    <t>03 1 02 86500</t>
  </si>
  <si>
    <t xml:space="preserve">Разработка, изготовление (корректировка) технической и проектно-сметной документации, оплата услуг по прохождению государственной экспертизы,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t>
  </si>
  <si>
    <t>Осуществление расходов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t>
  </si>
  <si>
    <t>03 1 05 S0510</t>
  </si>
  <si>
    <t>Основное мероприятие «Оплата услуг по содержанию АПК «Безопасный город» (обслуживание видеокамер)»</t>
  </si>
  <si>
    <t>03 3 03 00000</t>
  </si>
  <si>
    <t>Муниципальная  программа «Формирование современной городской среды в Пучежском городском поселении»</t>
  </si>
  <si>
    <t>08 0 00 00000</t>
  </si>
  <si>
    <t>Основное мероприятие «Благоустройство общественных территорий Пучежского городского поселения»</t>
  </si>
  <si>
    <t>08 0 01 00000</t>
  </si>
  <si>
    <t>Реализация программ формирования современной городской среды</t>
  </si>
  <si>
    <t>08 0 F2 55550</t>
  </si>
  <si>
    <t>Основное мероприятие «Благоустройство территорий в рамках поддержки местных инициатив"</t>
  </si>
  <si>
    <t>08 0 02 00000</t>
  </si>
  <si>
    <t>Реализация проектов развития территорий муниципальных образований Ивановской области, основанных на местных инициативах</t>
  </si>
  <si>
    <t>08 0 F2 S5100</t>
  </si>
  <si>
    <t xml:space="preserve">Основное мероприятие «Иные мероприятия, направленные на эффективную реализацию  муниципальной программы «Формирование современной городской среды в Пучежском городском поселении»» </t>
  </si>
  <si>
    <t>08 0 03 00000</t>
  </si>
  <si>
    <t>Иные мероприятия, предусмотренные муниципальной программой формирования современной городской среды</t>
  </si>
  <si>
    <t>08 0 03 0046С</t>
  </si>
  <si>
    <t>Обеспечение подготовки и проведение выборов депутатов Совета Пучежского городского поселения в рамках непрограммных направлений органов муниципальной власти Пучежского городского поселения</t>
  </si>
  <si>
    <t>90 1 00 0045Н</t>
  </si>
  <si>
    <t xml:space="preserve">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(создание модельной муниципальной библиотеки)  </t>
  </si>
  <si>
    <t>91 7 00 9183Н</t>
  </si>
  <si>
    <t>Субсидии, предоставляемые из бюджета Пучежского городского поселения Пучежского муниципального района  Ивановской области бюджетам других муниципальных образований,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в части организации благоустройства территории поселения</t>
  </si>
  <si>
    <t>92 1 00 9200Н</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</si>
</sst>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
    <numFmt numFmtId="179" formatCode="0.0000"/>
    <numFmt numFmtId="180" formatCode="#,##0.0"/>
  </numFmts>
  <fonts count="51">
    <font>
      <sz val="11"/>
      <color theme="1"/>
      <name val="Calibri"/>
      <family val="2"/>
    </font>
    <font>
      <sz val="11"/>
      <color indexed="8"/>
      <name val="Calibri"/>
      <family val="2"/>
    </font>
    <font>
      <sz val="13"/>
      <name val="Times New Roman"/>
      <family val="1"/>
    </font>
    <font>
      <b/>
      <sz val="13"/>
      <name val="Times New Roman"/>
      <family val="1"/>
    </font>
    <font>
      <sz val="12"/>
      <color indexed="8"/>
      <name val="Times New Roman"/>
      <family val="1"/>
    </font>
    <font>
      <b/>
      <sz val="12"/>
      <color indexed="8"/>
      <name val="Times New Roman"/>
      <family val="1"/>
    </font>
    <font>
      <sz val="13"/>
      <color indexed="8"/>
      <name val="Times New Roman"/>
      <family val="1"/>
    </font>
    <font>
      <i/>
      <sz val="13"/>
      <color indexed="8"/>
      <name val="Times New Roman"/>
      <family val="1"/>
    </font>
    <font>
      <b/>
      <sz val="13"/>
      <color indexed="17"/>
      <name val="Times New Roman"/>
      <family val="1"/>
    </font>
    <font>
      <i/>
      <sz val="13"/>
      <color indexed="10"/>
      <name val="Times New Roman"/>
      <family val="1"/>
    </font>
    <font>
      <b/>
      <sz val="13"/>
      <color indexed="8"/>
      <name val="Times New Roman"/>
      <family val="1"/>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3"/>
      <color rgb="FFFF0000"/>
      <name val="Times New Roman"/>
      <family val="1"/>
    </font>
    <font>
      <b/>
      <sz val="12"/>
      <color theme="1"/>
      <name val="Times New Roman"/>
      <family val="1"/>
    </font>
    <font>
      <sz val="13"/>
      <color theme="1"/>
      <name val="Times New Roman"/>
      <family val="1"/>
    </font>
    <font>
      <b/>
      <sz val="13.5"/>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1">
    <xf numFmtId="0" fontId="0"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NumberFormat="1" applyAlignment="1">
      <alignment/>
    </xf>
    <xf numFmtId="0" fontId="0" fillId="0" borderId="0" xfId="0" applyBorder="1" applyAlignment="1">
      <alignment/>
    </xf>
    <xf numFmtId="0" fontId="10" fillId="0" borderId="10" xfId="0" applyFont="1" applyBorder="1" applyAlignment="1">
      <alignment/>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horizontal="justify"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0" fontId="11" fillId="0" borderId="0" xfId="0" applyFont="1" applyAlignment="1">
      <alignment horizontal="right"/>
    </xf>
    <xf numFmtId="0" fontId="2" fillId="0" borderId="10" xfId="0" applyFont="1" applyBorder="1" applyAlignment="1">
      <alignment horizontal="justify" vertical="center" wrapText="1"/>
    </xf>
    <xf numFmtId="0" fontId="46"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46"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xf>
    <xf numFmtId="4" fontId="3" fillId="0" borderId="11" xfId="0" applyNumberFormat="1" applyFont="1" applyBorder="1" applyAlignment="1">
      <alignment horizontal="center" vertical="center" wrapText="1"/>
    </xf>
    <xf numFmtId="0" fontId="6" fillId="0" borderId="10" xfId="0" applyNumberFormat="1" applyFont="1" applyBorder="1" applyAlignment="1">
      <alignment horizontal="justify" vertical="center" wrapText="1"/>
    </xf>
    <xf numFmtId="0" fontId="47" fillId="0" borderId="10" xfId="0" applyFont="1" applyBorder="1" applyAlignment="1">
      <alignment horizontal="center" vertical="center" wrapText="1"/>
    </xf>
    <xf numFmtId="180" fontId="8"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10" xfId="0" applyFont="1" applyBorder="1" applyAlignment="1">
      <alignment wrapText="1"/>
    </xf>
    <xf numFmtId="0" fontId="6" fillId="0" borderId="10" xfId="0" applyFont="1" applyBorder="1" applyAlignment="1">
      <alignment horizontal="justify"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48" fillId="0" borderId="10" xfId="0" applyFont="1" applyBorder="1" applyAlignment="1">
      <alignment horizontal="justify" vertical="center" wrapText="1"/>
    </xf>
    <xf numFmtId="0" fontId="48" fillId="0" borderId="10" xfId="0" applyFont="1" applyBorder="1" applyAlignment="1">
      <alignment wrapText="1"/>
    </xf>
    <xf numFmtId="0" fontId="2" fillId="0" borderId="10" xfId="0" applyFont="1" applyBorder="1" applyAlignment="1">
      <alignment horizontal="justify" vertical="center"/>
    </xf>
    <xf numFmtId="0" fontId="6" fillId="0" borderId="10" xfId="0" applyFont="1" applyFill="1" applyBorder="1" applyAlignment="1">
      <alignment horizontal="justify" vertical="center"/>
    </xf>
    <xf numFmtId="4" fontId="4" fillId="0" borderId="10" xfId="0" applyNumberFormat="1" applyFont="1" applyBorder="1" applyAlignment="1">
      <alignment horizontal="center" vertical="center"/>
    </xf>
    <xf numFmtId="0" fontId="6" fillId="0" borderId="10" xfId="0" applyNumberFormat="1" applyFont="1" applyFill="1" applyBorder="1" applyAlignment="1">
      <alignment horizontal="justify" vertical="center" wrapText="1"/>
    </xf>
    <xf numFmtId="180" fontId="8" fillId="0" borderId="10" xfId="0" applyNumberFormat="1" applyFont="1" applyBorder="1" applyAlignment="1">
      <alignment horizontal="center" wrapText="1"/>
    </xf>
    <xf numFmtId="4" fontId="10" fillId="0" borderId="10" xfId="0" applyNumberFormat="1" applyFont="1" applyBorder="1" applyAlignment="1">
      <alignment horizontal="center"/>
    </xf>
    <xf numFmtId="0" fontId="2" fillId="0" borderId="10" xfId="0" applyFont="1" applyBorder="1" applyAlignment="1">
      <alignment horizontal="center" vertical="center"/>
    </xf>
    <xf numFmtId="0" fontId="49" fillId="0" borderId="0" xfId="0" applyFont="1" applyAlignment="1">
      <alignment/>
    </xf>
    <xf numFmtId="4"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48" fillId="0" borderId="0" xfId="0" applyFont="1" applyAlignment="1">
      <alignment wrapText="1"/>
    </xf>
    <xf numFmtId="0" fontId="46" fillId="0" borderId="10" xfId="0" applyFont="1" applyFill="1" applyBorder="1" applyAlignment="1">
      <alignment horizontal="center" vertical="center" wrapText="1"/>
    </xf>
    <xf numFmtId="0" fontId="6" fillId="0" borderId="10" xfId="0" applyFont="1" applyFill="1" applyBorder="1" applyAlignment="1">
      <alignment wrapText="1"/>
    </xf>
    <xf numFmtId="0" fontId="4" fillId="0" borderId="10" xfId="0" applyFont="1" applyFill="1" applyBorder="1" applyAlignment="1">
      <alignment horizontal="left" vertical="center" wrapText="1"/>
    </xf>
    <xf numFmtId="0" fontId="50" fillId="0" borderId="0" xfId="0" applyFont="1" applyAlignment="1">
      <alignment/>
    </xf>
    <xf numFmtId="4" fontId="6" fillId="0" borderId="11" xfId="0" applyNumberFormat="1" applyFont="1" applyBorder="1" applyAlignment="1">
      <alignment horizontal="center" vertical="center" wrapText="1"/>
    </xf>
    <xf numFmtId="0" fontId="6" fillId="0" borderId="12" xfId="0" applyFont="1" applyBorder="1" applyAlignment="1">
      <alignment horizontal="justify" vertical="center" wrapText="1"/>
    </xf>
    <xf numFmtId="0" fontId="48" fillId="0" borderId="10" xfId="0" applyFont="1" applyBorder="1" applyAlignment="1">
      <alignment horizontal="justify" vertical="top" wrapText="1"/>
    </xf>
    <xf numFmtId="0" fontId="6" fillId="0" borderId="13" xfId="0" applyFont="1" applyBorder="1" applyAlignment="1">
      <alignment horizontal="center" vertical="center" wrapText="1"/>
    </xf>
    <xf numFmtId="0" fontId="4" fillId="0" borderId="10" xfId="0" applyFont="1" applyBorder="1" applyAlignment="1">
      <alignment horizontal="left" vertical="center" wrapText="1"/>
    </xf>
    <xf numFmtId="0" fontId="50" fillId="0" borderId="0" xfId="0" applyFont="1" applyAlignment="1">
      <alignment wrapText="1"/>
    </xf>
    <xf numFmtId="0" fontId="6"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0"/>
  <sheetViews>
    <sheetView tabSelected="1" zoomScale="75" zoomScaleNormal="75" zoomScalePageLayoutView="0" workbookViewId="0" topLeftCell="A1">
      <selection activeCell="E114" sqref="E114"/>
    </sheetView>
  </sheetViews>
  <sheetFormatPr defaultColWidth="9.140625" defaultRowHeight="15"/>
  <cols>
    <col min="1" max="1" width="122.421875" style="0" customWidth="1"/>
    <col min="2" max="2" width="17.57421875" style="0" customWidth="1"/>
    <col min="3" max="3" width="7.140625" style="0" customWidth="1"/>
    <col min="4" max="4" width="17.7109375" style="0" customWidth="1"/>
    <col min="5" max="5" width="16.7109375" style="0" customWidth="1"/>
    <col min="6" max="6" width="13.7109375" style="0" customWidth="1"/>
    <col min="8" max="8" width="22.7109375" style="0" customWidth="1"/>
  </cols>
  <sheetData>
    <row r="1" spans="1:6" ht="15">
      <c r="A1" s="70" t="s">
        <v>166</v>
      </c>
      <c r="B1" s="70"/>
      <c r="C1" s="70"/>
      <c r="D1" s="70"/>
      <c r="E1" s="70"/>
      <c r="F1" s="70"/>
    </row>
    <row r="2" spans="1:6" ht="15">
      <c r="A2" s="70" t="s">
        <v>138</v>
      </c>
      <c r="B2" s="70"/>
      <c r="C2" s="70"/>
      <c r="D2" s="70"/>
      <c r="E2" s="70"/>
      <c r="F2" s="70"/>
    </row>
    <row r="3" spans="1:6" ht="15">
      <c r="A3" s="70" t="s">
        <v>232</v>
      </c>
      <c r="B3" s="70"/>
      <c r="C3" s="70"/>
      <c r="D3" s="70"/>
      <c r="E3" s="70"/>
      <c r="F3" s="70"/>
    </row>
    <row r="4" spans="1:6" ht="15">
      <c r="A4" s="22"/>
      <c r="B4" s="22"/>
      <c r="C4" s="22"/>
      <c r="D4" s="22"/>
      <c r="E4" s="22"/>
      <c r="F4" s="22"/>
    </row>
    <row r="5" spans="1:6" ht="69" customHeight="1">
      <c r="A5" s="69" t="s">
        <v>233</v>
      </c>
      <c r="B5" s="69"/>
      <c r="C5" s="69"/>
      <c r="D5" s="69"/>
      <c r="E5" s="69"/>
      <c r="F5" s="69"/>
    </row>
    <row r="6" spans="1:4" ht="16.5">
      <c r="A6" s="68"/>
      <c r="B6" s="68"/>
      <c r="C6" s="68"/>
      <c r="D6" s="68"/>
    </row>
    <row r="7" spans="1:6" ht="48.75" customHeight="1">
      <c r="A7" s="2" t="s">
        <v>0</v>
      </c>
      <c r="B7" s="2" t="s">
        <v>1</v>
      </c>
      <c r="C7" s="1" t="s">
        <v>2</v>
      </c>
      <c r="D7" s="35" t="s">
        <v>234</v>
      </c>
      <c r="E7" s="35" t="s">
        <v>235</v>
      </c>
      <c r="F7" s="35" t="s">
        <v>165</v>
      </c>
    </row>
    <row r="8" spans="1:6" s="9" customFormat="1" ht="33">
      <c r="A8" s="14" t="s">
        <v>3</v>
      </c>
      <c r="B8" s="15" t="s">
        <v>4</v>
      </c>
      <c r="C8" s="15"/>
      <c r="D8" s="25">
        <f>D9+D15+D18+D23</f>
        <v>1509784.7599999998</v>
      </c>
      <c r="E8" s="25">
        <f>E9+E15+E18+E23</f>
        <v>1509784.7599999998</v>
      </c>
      <c r="F8" s="36">
        <f>E8/D8*100</f>
        <v>100</v>
      </c>
    </row>
    <row r="9" spans="1:6" ht="35.25" customHeight="1">
      <c r="A9" s="12" t="s">
        <v>5</v>
      </c>
      <c r="B9" s="13" t="s">
        <v>6</v>
      </c>
      <c r="C9" s="13"/>
      <c r="D9" s="26">
        <f>D10</f>
        <v>170459.34</v>
      </c>
      <c r="E9" s="26">
        <f>E10</f>
        <v>170459.34</v>
      </c>
      <c r="F9" s="36">
        <f aca="true" t="shared" si="0" ref="F9:F78">E9/D9*100</f>
        <v>100</v>
      </c>
    </row>
    <row r="10" spans="1:6" ht="69" customHeight="1">
      <c r="A10" s="6" t="s">
        <v>7</v>
      </c>
      <c r="B10" s="7" t="s">
        <v>8</v>
      </c>
      <c r="C10" s="8"/>
      <c r="D10" s="27">
        <f>D11</f>
        <v>170459.34</v>
      </c>
      <c r="E10" s="27">
        <f>E11</f>
        <v>170459.34</v>
      </c>
      <c r="F10" s="36">
        <f t="shared" si="0"/>
        <v>100</v>
      </c>
    </row>
    <row r="11" spans="1:6" ht="72" customHeight="1">
      <c r="A11" s="6" t="s">
        <v>9</v>
      </c>
      <c r="B11" s="7" t="s">
        <v>157</v>
      </c>
      <c r="C11" s="8">
        <v>800</v>
      </c>
      <c r="D11" s="27">
        <v>170459.34</v>
      </c>
      <c r="E11" s="28">
        <v>170459.34</v>
      </c>
      <c r="F11" s="36">
        <f t="shared" si="0"/>
        <v>100</v>
      </c>
    </row>
    <row r="12" spans="1:6" ht="37.5" customHeight="1">
      <c r="A12" s="12" t="s">
        <v>194</v>
      </c>
      <c r="B12" s="13" t="s">
        <v>195</v>
      </c>
      <c r="C12" s="13"/>
      <c r="D12" s="26">
        <f>D13</f>
        <v>0</v>
      </c>
      <c r="E12" s="26">
        <f>E13</f>
        <v>0</v>
      </c>
      <c r="F12" s="36"/>
    </row>
    <row r="13" spans="1:6" ht="44.25" customHeight="1">
      <c r="A13" s="6" t="s">
        <v>196</v>
      </c>
      <c r="B13" s="8" t="s">
        <v>197</v>
      </c>
      <c r="C13" s="8"/>
      <c r="D13" s="27">
        <f>D14</f>
        <v>0</v>
      </c>
      <c r="E13" s="27">
        <f>E14</f>
        <v>0</v>
      </c>
      <c r="F13" s="36"/>
    </row>
    <row r="14" spans="1:6" ht="38.25" customHeight="1">
      <c r="A14" s="6" t="s">
        <v>198</v>
      </c>
      <c r="B14" s="8" t="s">
        <v>199</v>
      </c>
      <c r="C14" s="8">
        <v>200</v>
      </c>
      <c r="D14" s="27">
        <v>0</v>
      </c>
      <c r="E14" s="28">
        <v>0</v>
      </c>
      <c r="F14" s="36"/>
    </row>
    <row r="15" spans="1:6" ht="33">
      <c r="A15" s="12" t="s">
        <v>10</v>
      </c>
      <c r="B15" s="13" t="s">
        <v>11</v>
      </c>
      <c r="C15" s="13"/>
      <c r="D15" s="26">
        <f>D16</f>
        <v>235916.38</v>
      </c>
      <c r="E15" s="26">
        <f>E16</f>
        <v>235916.38</v>
      </c>
      <c r="F15" s="36">
        <f t="shared" si="0"/>
        <v>100</v>
      </c>
    </row>
    <row r="16" spans="1:6" ht="49.5">
      <c r="A16" s="6" t="s">
        <v>12</v>
      </c>
      <c r="B16" s="7" t="s">
        <v>13</v>
      </c>
      <c r="C16" s="8"/>
      <c r="D16" s="27">
        <f>D17</f>
        <v>235916.38</v>
      </c>
      <c r="E16" s="27">
        <f>E17</f>
        <v>235916.38</v>
      </c>
      <c r="F16" s="36">
        <f t="shared" si="0"/>
        <v>100</v>
      </c>
    </row>
    <row r="17" spans="1:6" ht="49.5">
      <c r="A17" s="6" t="s">
        <v>14</v>
      </c>
      <c r="B17" s="7" t="s">
        <v>15</v>
      </c>
      <c r="C17" s="8">
        <v>200</v>
      </c>
      <c r="D17" s="27">
        <v>235916.38</v>
      </c>
      <c r="E17" s="28">
        <v>235916.38</v>
      </c>
      <c r="F17" s="36">
        <f t="shared" si="0"/>
        <v>100</v>
      </c>
    </row>
    <row r="18" spans="1:6" ht="33">
      <c r="A18" s="38" t="s">
        <v>153</v>
      </c>
      <c r="B18" s="24" t="s">
        <v>154</v>
      </c>
      <c r="C18" s="24"/>
      <c r="D18" s="30">
        <f>D19+D21</f>
        <v>8170.9</v>
      </c>
      <c r="E18" s="30">
        <f>E19</f>
        <v>8170.9</v>
      </c>
      <c r="F18" s="36">
        <f t="shared" si="0"/>
        <v>100</v>
      </c>
    </row>
    <row r="19" spans="1:6" ht="36.75" customHeight="1">
      <c r="A19" s="6" t="s">
        <v>167</v>
      </c>
      <c r="B19" s="8" t="s">
        <v>168</v>
      </c>
      <c r="C19" s="8"/>
      <c r="D19" s="37">
        <f>D20</f>
        <v>8170.9</v>
      </c>
      <c r="E19" s="37">
        <f>E20</f>
        <v>8170.9</v>
      </c>
      <c r="F19" s="36">
        <f t="shared" si="0"/>
        <v>100</v>
      </c>
    </row>
    <row r="20" spans="1:6" ht="39" customHeight="1">
      <c r="A20" s="39" t="s">
        <v>169</v>
      </c>
      <c r="B20" s="40" t="s">
        <v>170</v>
      </c>
      <c r="C20" s="40">
        <v>200</v>
      </c>
      <c r="D20" s="32">
        <v>8170.9</v>
      </c>
      <c r="E20" s="28">
        <v>8170.9</v>
      </c>
      <c r="F20" s="36">
        <f t="shared" si="0"/>
        <v>100</v>
      </c>
    </row>
    <row r="21" spans="1:6" ht="39" customHeight="1">
      <c r="A21" s="44" t="s">
        <v>200</v>
      </c>
      <c r="B21" s="41" t="s">
        <v>201</v>
      </c>
      <c r="C21" s="41"/>
      <c r="D21" s="37">
        <f>D22</f>
        <v>0</v>
      </c>
      <c r="E21" s="28">
        <v>0</v>
      </c>
      <c r="F21" s="36"/>
    </row>
    <row r="22" spans="1:6" ht="39" customHeight="1">
      <c r="A22" s="57" t="s">
        <v>202</v>
      </c>
      <c r="B22" s="41" t="s">
        <v>203</v>
      </c>
      <c r="C22" s="41">
        <v>300</v>
      </c>
      <c r="D22" s="53">
        <v>0</v>
      </c>
      <c r="E22" s="28">
        <v>0</v>
      </c>
      <c r="F22" s="36"/>
    </row>
    <row r="23" spans="1:6" ht="39" customHeight="1">
      <c r="A23" s="38" t="s">
        <v>204</v>
      </c>
      <c r="B23" s="58" t="s">
        <v>205</v>
      </c>
      <c r="C23" s="41"/>
      <c r="D23" s="30">
        <f>D24</f>
        <v>1095238.14</v>
      </c>
      <c r="E23" s="30">
        <f>E24</f>
        <v>1095238.14</v>
      </c>
      <c r="F23" s="36">
        <f t="shared" si="0"/>
        <v>100</v>
      </c>
    </row>
    <row r="24" spans="1:6" ht="39" customHeight="1">
      <c r="A24" s="6" t="s">
        <v>206</v>
      </c>
      <c r="B24" s="41" t="s">
        <v>205</v>
      </c>
      <c r="C24" s="41"/>
      <c r="D24" s="37">
        <f>D25</f>
        <v>1095238.14</v>
      </c>
      <c r="E24" s="37">
        <f>E25</f>
        <v>1095238.14</v>
      </c>
      <c r="F24" s="36">
        <f t="shared" si="0"/>
        <v>100</v>
      </c>
    </row>
    <row r="25" spans="1:6" ht="39" customHeight="1">
      <c r="A25" s="59" t="s">
        <v>207</v>
      </c>
      <c r="B25" s="41" t="s">
        <v>208</v>
      </c>
      <c r="C25" s="41">
        <v>200</v>
      </c>
      <c r="D25" s="53">
        <v>1095238.14</v>
      </c>
      <c r="E25" s="28">
        <v>1095238.14</v>
      </c>
      <c r="F25" s="36">
        <f t="shared" si="0"/>
        <v>100</v>
      </c>
    </row>
    <row r="26" spans="1:6" ht="33">
      <c r="A26" s="16" t="s">
        <v>16</v>
      </c>
      <c r="B26" s="17" t="s">
        <v>17</v>
      </c>
      <c r="C26" s="17"/>
      <c r="D26" s="25">
        <f>D27+D32+D35</f>
        <v>2048160.98</v>
      </c>
      <c r="E26" s="25">
        <f>E27+E32+E35</f>
        <v>2048160.98</v>
      </c>
      <c r="F26" s="36">
        <f t="shared" si="0"/>
        <v>100</v>
      </c>
    </row>
    <row r="27" spans="1:6" ht="33">
      <c r="A27" s="12" t="s">
        <v>18</v>
      </c>
      <c r="B27" s="13" t="s">
        <v>19</v>
      </c>
      <c r="C27" s="5"/>
      <c r="D27" s="26">
        <f>D28</f>
        <v>238150</v>
      </c>
      <c r="E27" s="26">
        <f>E28</f>
        <v>238150</v>
      </c>
      <c r="F27" s="36">
        <f t="shared" si="0"/>
        <v>100</v>
      </c>
    </row>
    <row r="28" spans="1:6" ht="36" customHeight="1">
      <c r="A28" s="6" t="s">
        <v>20</v>
      </c>
      <c r="B28" s="8" t="s">
        <v>21</v>
      </c>
      <c r="C28" s="8"/>
      <c r="D28" s="37">
        <f>D29</f>
        <v>238150</v>
      </c>
      <c r="E28" s="27">
        <f>E29</f>
        <v>238150</v>
      </c>
      <c r="F28" s="36">
        <f t="shared" si="0"/>
        <v>100</v>
      </c>
    </row>
    <row r="29" spans="1:6" ht="38.25" customHeight="1">
      <c r="A29" s="6" t="s">
        <v>22</v>
      </c>
      <c r="B29" s="8" t="s">
        <v>23</v>
      </c>
      <c r="C29" s="8">
        <v>200</v>
      </c>
      <c r="D29" s="53">
        <v>238150</v>
      </c>
      <c r="E29" s="28">
        <v>238150</v>
      </c>
      <c r="F29" s="36">
        <f t="shared" si="0"/>
        <v>100</v>
      </c>
    </row>
    <row r="30" spans="1:6" ht="38.25" customHeight="1">
      <c r="A30" s="44" t="s">
        <v>236</v>
      </c>
      <c r="B30" s="8" t="s">
        <v>237</v>
      </c>
      <c r="C30" s="8"/>
      <c r="D30" s="53">
        <v>0</v>
      </c>
      <c r="E30" s="28">
        <v>0</v>
      </c>
      <c r="F30" s="36"/>
    </row>
    <row r="31" spans="1:6" ht="38.25" customHeight="1">
      <c r="A31" s="44" t="s">
        <v>238</v>
      </c>
      <c r="B31" s="8" t="s">
        <v>239</v>
      </c>
      <c r="C31" s="8">
        <v>200</v>
      </c>
      <c r="D31" s="53">
        <v>0</v>
      </c>
      <c r="E31" s="28">
        <v>0</v>
      </c>
      <c r="F31" s="36"/>
    </row>
    <row r="32" spans="1:6" ht="21.75" customHeight="1">
      <c r="A32" s="12" t="s">
        <v>24</v>
      </c>
      <c r="B32" s="13" t="s">
        <v>25</v>
      </c>
      <c r="C32" s="13"/>
      <c r="D32" s="26">
        <f>D33</f>
        <v>99000</v>
      </c>
      <c r="E32" s="26">
        <f>E33</f>
        <v>99000</v>
      </c>
      <c r="F32" s="36">
        <f t="shared" si="0"/>
        <v>100</v>
      </c>
    </row>
    <row r="33" spans="1:6" ht="33">
      <c r="A33" s="6" t="s">
        <v>26</v>
      </c>
      <c r="B33" s="7" t="s">
        <v>27</v>
      </c>
      <c r="C33" s="8"/>
      <c r="D33" s="27">
        <f>D34</f>
        <v>99000</v>
      </c>
      <c r="E33" s="27">
        <f>E34</f>
        <v>99000</v>
      </c>
      <c r="F33" s="36">
        <f t="shared" si="0"/>
        <v>100</v>
      </c>
    </row>
    <row r="34" spans="1:6" ht="16.5">
      <c r="A34" s="6" t="s">
        <v>28</v>
      </c>
      <c r="B34" s="7" t="s">
        <v>29</v>
      </c>
      <c r="C34" s="8">
        <v>200</v>
      </c>
      <c r="D34" s="27">
        <v>99000</v>
      </c>
      <c r="E34" s="28">
        <v>99000</v>
      </c>
      <c r="F34" s="36">
        <f t="shared" si="0"/>
        <v>100</v>
      </c>
    </row>
    <row r="35" spans="1:6" ht="16.5">
      <c r="A35" s="12" t="s">
        <v>30</v>
      </c>
      <c r="B35" s="13" t="s">
        <v>31</v>
      </c>
      <c r="C35" s="13"/>
      <c r="D35" s="26">
        <f>D36</f>
        <v>1711010.98</v>
      </c>
      <c r="E35" s="26">
        <f>E36</f>
        <v>1711010.98</v>
      </c>
      <c r="F35" s="36">
        <f t="shared" si="0"/>
        <v>100</v>
      </c>
    </row>
    <row r="36" spans="1:6" ht="68.25" customHeight="1">
      <c r="A36" s="6" t="s">
        <v>32</v>
      </c>
      <c r="B36" s="7" t="s">
        <v>33</v>
      </c>
      <c r="C36" s="8"/>
      <c r="D36" s="27">
        <f>D37</f>
        <v>1711010.98</v>
      </c>
      <c r="E36" s="27">
        <f>E37</f>
        <v>1711010.98</v>
      </c>
      <c r="F36" s="36">
        <f t="shared" si="0"/>
        <v>100</v>
      </c>
    </row>
    <row r="37" spans="1:6" ht="70.5" customHeight="1">
      <c r="A37" s="6" t="s">
        <v>34</v>
      </c>
      <c r="B37" s="7" t="s">
        <v>35</v>
      </c>
      <c r="C37" s="8">
        <v>800</v>
      </c>
      <c r="D37" s="37">
        <v>1711010.98</v>
      </c>
      <c r="E37" s="28">
        <v>1711010.98</v>
      </c>
      <c r="F37" s="36">
        <f t="shared" si="0"/>
        <v>100</v>
      </c>
    </row>
    <row r="38" spans="1:6" ht="33" hidden="1">
      <c r="A38" s="3" t="s">
        <v>36</v>
      </c>
      <c r="B38" s="4" t="s">
        <v>37</v>
      </c>
      <c r="C38" s="5"/>
      <c r="D38" s="31">
        <v>0</v>
      </c>
      <c r="E38" s="32"/>
      <c r="F38" s="36" t="e">
        <f t="shared" si="0"/>
        <v>#DIV/0!</v>
      </c>
    </row>
    <row r="39" spans="1:6" ht="49.5" hidden="1">
      <c r="A39" s="6" t="s">
        <v>38</v>
      </c>
      <c r="B39" s="7" t="s">
        <v>39</v>
      </c>
      <c r="C39" s="8"/>
      <c r="D39" s="27">
        <v>0</v>
      </c>
      <c r="E39" s="32"/>
      <c r="F39" s="36" t="e">
        <f t="shared" si="0"/>
        <v>#DIV/0!</v>
      </c>
    </row>
    <row r="40" spans="1:6" ht="49.5" hidden="1">
      <c r="A40" s="6" t="s">
        <v>40</v>
      </c>
      <c r="B40" s="7" t="s">
        <v>41</v>
      </c>
      <c r="C40" s="8">
        <v>800</v>
      </c>
      <c r="D40" s="27">
        <v>0</v>
      </c>
      <c r="E40" s="32"/>
      <c r="F40" s="36" t="e">
        <f t="shared" si="0"/>
        <v>#DIV/0!</v>
      </c>
    </row>
    <row r="41" spans="1:6" ht="33">
      <c r="A41" s="16" t="s">
        <v>42</v>
      </c>
      <c r="B41" s="17" t="s">
        <v>43</v>
      </c>
      <c r="C41" s="17"/>
      <c r="D41" s="25">
        <f>D42+D56+D59</f>
        <v>38457897.59</v>
      </c>
      <c r="E41" s="25">
        <f>E42+E56+E59</f>
        <v>38454290.31</v>
      </c>
      <c r="F41" s="36">
        <f t="shared" si="0"/>
        <v>99.99062018408166</v>
      </c>
    </row>
    <row r="42" spans="1:6" ht="33">
      <c r="A42" s="12" t="s">
        <v>44</v>
      </c>
      <c r="B42" s="13" t="s">
        <v>45</v>
      </c>
      <c r="C42" s="13"/>
      <c r="D42" s="26">
        <f>D43+D46+D50+D52+D48</f>
        <v>37721017.59</v>
      </c>
      <c r="E42" s="26">
        <f>E43+E46+E50+E52+E48</f>
        <v>37717410.31</v>
      </c>
      <c r="F42" s="36">
        <f t="shared" si="0"/>
        <v>99.99043694939725</v>
      </c>
    </row>
    <row r="43" spans="1:6" ht="33">
      <c r="A43" s="6" t="s">
        <v>46</v>
      </c>
      <c r="B43" s="7" t="s">
        <v>47</v>
      </c>
      <c r="C43" s="8"/>
      <c r="D43" s="27">
        <f>D44+D45</f>
        <v>26068557.09</v>
      </c>
      <c r="E43" s="27">
        <f>E44+E45</f>
        <v>26064949.81</v>
      </c>
      <c r="F43" s="36">
        <f t="shared" si="0"/>
        <v>99.9861623334673</v>
      </c>
    </row>
    <row r="44" spans="1:6" ht="33">
      <c r="A44" s="6" t="s">
        <v>48</v>
      </c>
      <c r="B44" s="8" t="s">
        <v>49</v>
      </c>
      <c r="C44" s="8">
        <v>200</v>
      </c>
      <c r="D44" s="53">
        <v>2449667.09</v>
      </c>
      <c r="E44" s="28">
        <v>2449667.09</v>
      </c>
      <c r="F44" s="36">
        <f t="shared" si="0"/>
        <v>100</v>
      </c>
    </row>
    <row r="45" spans="1:6" ht="33">
      <c r="A45" s="6" t="s">
        <v>240</v>
      </c>
      <c r="B45" s="8" t="s">
        <v>241</v>
      </c>
      <c r="C45" s="8">
        <v>200</v>
      </c>
      <c r="D45" s="53">
        <v>23618890</v>
      </c>
      <c r="E45" s="28">
        <v>23615282.72</v>
      </c>
      <c r="F45" s="36">
        <f t="shared" si="0"/>
        <v>99.98472714001377</v>
      </c>
    </row>
    <row r="46" spans="1:6" ht="33">
      <c r="A46" s="6" t="s">
        <v>50</v>
      </c>
      <c r="B46" s="8" t="s">
        <v>51</v>
      </c>
      <c r="C46" s="8"/>
      <c r="D46" s="27">
        <f>D47</f>
        <v>3554822.76</v>
      </c>
      <c r="E46" s="27">
        <f>E47</f>
        <v>3554822.76</v>
      </c>
      <c r="F46" s="36">
        <f t="shared" si="0"/>
        <v>100</v>
      </c>
    </row>
    <row r="47" spans="1:6" ht="33">
      <c r="A47" s="6" t="s">
        <v>52</v>
      </c>
      <c r="B47" s="7" t="s">
        <v>53</v>
      </c>
      <c r="C47" s="8">
        <v>200</v>
      </c>
      <c r="D47" s="37">
        <v>3554822.76</v>
      </c>
      <c r="E47" s="28">
        <v>3554822.76</v>
      </c>
      <c r="F47" s="36">
        <f t="shared" si="0"/>
        <v>100</v>
      </c>
    </row>
    <row r="48" spans="1:6" ht="16.5">
      <c r="A48" s="6" t="s">
        <v>209</v>
      </c>
      <c r="B48" s="8" t="s">
        <v>210</v>
      </c>
      <c r="C48" s="8"/>
      <c r="D48" s="37">
        <f>D49</f>
        <v>190000</v>
      </c>
      <c r="E48" s="37">
        <f>E49</f>
        <v>190000</v>
      </c>
      <c r="F48" s="36">
        <f t="shared" si="0"/>
        <v>100</v>
      </c>
    </row>
    <row r="49" spans="1:6" ht="16.5">
      <c r="A49" s="6" t="s">
        <v>211</v>
      </c>
      <c r="B49" s="8" t="s">
        <v>212</v>
      </c>
      <c r="C49" s="8">
        <v>200</v>
      </c>
      <c r="D49" s="37">
        <v>190000</v>
      </c>
      <c r="E49" s="28">
        <v>190000</v>
      </c>
      <c r="F49" s="36">
        <f t="shared" si="0"/>
        <v>100</v>
      </c>
    </row>
    <row r="50" spans="1:6" ht="36.75" customHeight="1">
      <c r="A50" s="6" t="s">
        <v>159</v>
      </c>
      <c r="B50" s="7" t="s">
        <v>54</v>
      </c>
      <c r="C50" s="8"/>
      <c r="D50" s="27">
        <f>D51</f>
        <v>4901500</v>
      </c>
      <c r="E50" s="27">
        <f>E51</f>
        <v>4901500</v>
      </c>
      <c r="F50" s="36">
        <f t="shared" si="0"/>
        <v>100</v>
      </c>
    </row>
    <row r="51" spans="1:6" ht="36" customHeight="1">
      <c r="A51" s="6" t="s">
        <v>55</v>
      </c>
      <c r="B51" s="7" t="s">
        <v>56</v>
      </c>
      <c r="C51" s="8">
        <v>200</v>
      </c>
      <c r="D51" s="53">
        <v>4901500</v>
      </c>
      <c r="E51" s="28">
        <v>4901500</v>
      </c>
      <c r="F51" s="36">
        <f t="shared" si="0"/>
        <v>100</v>
      </c>
    </row>
    <row r="52" spans="1:6" ht="72.75" customHeight="1">
      <c r="A52" s="34" t="s">
        <v>161</v>
      </c>
      <c r="B52" s="21" t="s">
        <v>160</v>
      </c>
      <c r="C52" s="8"/>
      <c r="D52" s="27">
        <f>D53+D54</f>
        <v>3006137.74</v>
      </c>
      <c r="E52" s="27">
        <f>E53+E54</f>
        <v>3006137.74</v>
      </c>
      <c r="F52" s="36">
        <f t="shared" si="0"/>
        <v>100</v>
      </c>
    </row>
    <row r="53" spans="1:6" ht="82.5">
      <c r="A53" s="34" t="s">
        <v>242</v>
      </c>
      <c r="B53" s="54" t="s">
        <v>160</v>
      </c>
      <c r="C53" s="8">
        <v>200</v>
      </c>
      <c r="D53" s="27">
        <v>815462.85</v>
      </c>
      <c r="E53" s="28">
        <v>815462.85</v>
      </c>
      <c r="F53" s="36">
        <f t="shared" si="0"/>
        <v>100</v>
      </c>
    </row>
    <row r="54" spans="1:6" ht="49.5">
      <c r="A54" s="43" t="s">
        <v>243</v>
      </c>
      <c r="B54" s="8" t="s">
        <v>244</v>
      </c>
      <c r="C54" s="8">
        <v>200</v>
      </c>
      <c r="D54" s="37">
        <v>2190674.89</v>
      </c>
      <c r="E54" s="28">
        <v>2190674.89</v>
      </c>
      <c r="F54" s="36">
        <f t="shared" si="0"/>
        <v>100</v>
      </c>
    </row>
    <row r="55" spans="1:6" ht="33" hidden="1">
      <c r="A55" s="23" t="s">
        <v>171</v>
      </c>
      <c r="B55" s="8" t="s">
        <v>172</v>
      </c>
      <c r="C55" s="8">
        <v>200</v>
      </c>
      <c r="D55" s="37">
        <v>0</v>
      </c>
      <c r="E55" s="28">
        <v>0</v>
      </c>
      <c r="F55" s="36" t="e">
        <f t="shared" si="0"/>
        <v>#DIV/0!</v>
      </c>
    </row>
    <row r="56" spans="1:6" ht="33" hidden="1">
      <c r="A56" s="12" t="s">
        <v>57</v>
      </c>
      <c r="B56" s="13" t="s">
        <v>58</v>
      </c>
      <c r="C56" s="13"/>
      <c r="D56" s="26">
        <f>D57</f>
        <v>0</v>
      </c>
      <c r="E56" s="26">
        <f>E57</f>
        <v>0</v>
      </c>
      <c r="F56" s="36" t="e">
        <f t="shared" si="0"/>
        <v>#DIV/0!</v>
      </c>
    </row>
    <row r="57" spans="1:6" ht="33" hidden="1">
      <c r="A57" s="6" t="s">
        <v>59</v>
      </c>
      <c r="B57" s="7" t="s">
        <v>60</v>
      </c>
      <c r="C57" s="8"/>
      <c r="D57" s="27">
        <f>D58</f>
        <v>0</v>
      </c>
      <c r="E57" s="27">
        <f>E58</f>
        <v>0</v>
      </c>
      <c r="F57" s="36" t="e">
        <f t="shared" si="0"/>
        <v>#DIV/0!</v>
      </c>
    </row>
    <row r="58" spans="1:6" ht="16.5" hidden="1">
      <c r="A58" s="6" t="s">
        <v>61</v>
      </c>
      <c r="B58" s="7" t="s">
        <v>62</v>
      </c>
      <c r="C58" s="8">
        <v>200</v>
      </c>
      <c r="D58" s="27"/>
      <c r="E58" s="28"/>
      <c r="F58" s="36" t="e">
        <f t="shared" si="0"/>
        <v>#DIV/0!</v>
      </c>
    </row>
    <row r="59" spans="1:6" ht="16.5">
      <c r="A59" s="12" t="s">
        <v>63</v>
      </c>
      <c r="B59" s="13" t="s">
        <v>64</v>
      </c>
      <c r="C59" s="13"/>
      <c r="D59" s="26">
        <f>D60+D62+D64</f>
        <v>736880</v>
      </c>
      <c r="E59" s="26">
        <f>E60+E62+E64</f>
        <v>736880</v>
      </c>
      <c r="F59" s="36">
        <f t="shared" si="0"/>
        <v>100</v>
      </c>
    </row>
    <row r="60" spans="1:6" ht="33">
      <c r="A60" s="6" t="s">
        <v>65</v>
      </c>
      <c r="B60" s="8" t="s">
        <v>66</v>
      </c>
      <c r="C60" s="8"/>
      <c r="D60" s="37">
        <f>D61</f>
        <v>55380</v>
      </c>
      <c r="E60" s="37">
        <f>E61</f>
        <v>55380</v>
      </c>
      <c r="F60" s="36">
        <f t="shared" si="0"/>
        <v>100</v>
      </c>
    </row>
    <row r="61" spans="1:6" ht="16.5">
      <c r="A61" s="6" t="s">
        <v>173</v>
      </c>
      <c r="B61" s="8" t="s">
        <v>67</v>
      </c>
      <c r="C61" s="8">
        <v>200</v>
      </c>
      <c r="D61" s="53">
        <v>55380</v>
      </c>
      <c r="E61" s="28">
        <v>55380</v>
      </c>
      <c r="F61" s="36">
        <f t="shared" si="0"/>
        <v>100</v>
      </c>
    </row>
    <row r="62" spans="1:6" ht="33">
      <c r="A62" s="6" t="s">
        <v>68</v>
      </c>
      <c r="B62" s="8" t="s">
        <v>69</v>
      </c>
      <c r="C62" s="8"/>
      <c r="D62" s="27">
        <f>D63</f>
        <v>600000</v>
      </c>
      <c r="E62" s="27">
        <f>E63</f>
        <v>600000</v>
      </c>
      <c r="F62" s="36">
        <f>E62/D62*100</f>
        <v>100</v>
      </c>
    </row>
    <row r="63" spans="1:6" ht="16.5">
      <c r="A63" s="6" t="s">
        <v>70</v>
      </c>
      <c r="B63" s="8" t="s">
        <v>71</v>
      </c>
      <c r="C63" s="8">
        <v>200</v>
      </c>
      <c r="D63" s="37">
        <v>600000</v>
      </c>
      <c r="E63" s="28">
        <v>600000</v>
      </c>
      <c r="F63" s="36">
        <f>E63/D63*100</f>
        <v>100</v>
      </c>
    </row>
    <row r="64" spans="1:6" ht="16.5">
      <c r="A64" s="61" t="s">
        <v>245</v>
      </c>
      <c r="B64" s="8" t="s">
        <v>246</v>
      </c>
      <c r="C64" s="8"/>
      <c r="D64" s="27">
        <f>D65</f>
        <v>81500</v>
      </c>
      <c r="E64" s="27">
        <f>E65</f>
        <v>81500</v>
      </c>
      <c r="F64" s="36">
        <f>E64/D64*100</f>
        <v>100</v>
      </c>
    </row>
    <row r="65" spans="1:6" ht="16.5">
      <c r="A65" s="6" t="s">
        <v>174</v>
      </c>
      <c r="B65" s="8" t="s">
        <v>175</v>
      </c>
      <c r="C65" s="8">
        <v>200</v>
      </c>
      <c r="D65" s="37">
        <v>81500</v>
      </c>
      <c r="E65" s="28">
        <v>81500</v>
      </c>
      <c r="F65" s="36">
        <f>E65/D65*100</f>
        <v>100</v>
      </c>
    </row>
    <row r="66" spans="1:6" ht="21.75" customHeight="1">
      <c r="A66" s="16" t="s">
        <v>72</v>
      </c>
      <c r="B66" s="17" t="s">
        <v>73</v>
      </c>
      <c r="C66" s="17"/>
      <c r="D66" s="25">
        <f>D67+D73+D81+D86</f>
        <v>10761295.77</v>
      </c>
      <c r="E66" s="25">
        <f>E67+E73+E81+E86</f>
        <v>10331295.219999999</v>
      </c>
      <c r="F66" s="36">
        <f t="shared" si="0"/>
        <v>96.00419355447191</v>
      </c>
    </row>
    <row r="67" spans="1:6" ht="16.5">
      <c r="A67" s="12" t="s">
        <v>74</v>
      </c>
      <c r="B67" s="13" t="s">
        <v>75</v>
      </c>
      <c r="C67" s="13"/>
      <c r="D67" s="26">
        <f>D68+D70</f>
        <v>3708701.23</v>
      </c>
      <c r="E67" s="26">
        <f>E68+E70</f>
        <v>3708700.6799999997</v>
      </c>
      <c r="F67" s="36">
        <f t="shared" si="0"/>
        <v>99.99998517001058</v>
      </c>
    </row>
    <row r="68" spans="1:6" ht="16.5">
      <c r="A68" s="6" t="s">
        <v>76</v>
      </c>
      <c r="B68" s="7" t="s">
        <v>77</v>
      </c>
      <c r="C68" s="8"/>
      <c r="D68" s="27">
        <f>D69</f>
        <v>2664269.37</v>
      </c>
      <c r="E68" s="27">
        <f>E69</f>
        <v>2664268.82</v>
      </c>
      <c r="F68" s="36">
        <f t="shared" si="0"/>
        <v>99.99997935644171</v>
      </c>
    </row>
    <row r="69" spans="1:6" ht="16.5">
      <c r="A69" s="6" t="s">
        <v>78</v>
      </c>
      <c r="B69" s="7" t="s">
        <v>79</v>
      </c>
      <c r="C69" s="8">
        <v>200</v>
      </c>
      <c r="D69" s="55">
        <v>2664269.37</v>
      </c>
      <c r="E69" s="28">
        <v>2664268.82</v>
      </c>
      <c r="F69" s="36">
        <f t="shared" si="0"/>
        <v>99.99997935644171</v>
      </c>
    </row>
    <row r="70" spans="1:6" ht="16.5">
      <c r="A70" s="6" t="s">
        <v>80</v>
      </c>
      <c r="B70" s="7" t="s">
        <v>81</v>
      </c>
      <c r="C70" s="8"/>
      <c r="D70" s="27">
        <f>D71+D72</f>
        <v>1044431.86</v>
      </c>
      <c r="E70" s="27">
        <f>E71+E72</f>
        <v>1044431.86</v>
      </c>
      <c r="F70" s="36">
        <f t="shared" si="0"/>
        <v>100</v>
      </c>
    </row>
    <row r="71" spans="1:6" ht="16.5">
      <c r="A71" s="6" t="s">
        <v>82</v>
      </c>
      <c r="B71" s="7" t="s">
        <v>83</v>
      </c>
      <c r="C71" s="8">
        <v>200</v>
      </c>
      <c r="D71" s="55">
        <v>1042241.91</v>
      </c>
      <c r="E71" s="28">
        <v>1042241.91</v>
      </c>
      <c r="F71" s="36">
        <f t="shared" si="0"/>
        <v>100</v>
      </c>
    </row>
    <row r="72" spans="1:6" ht="16.5">
      <c r="A72" s="6" t="s">
        <v>82</v>
      </c>
      <c r="B72" s="8" t="s">
        <v>83</v>
      </c>
      <c r="C72" s="8">
        <v>800</v>
      </c>
      <c r="D72" s="37">
        <v>2189.95</v>
      </c>
      <c r="E72" s="28">
        <v>2189.95</v>
      </c>
      <c r="F72" s="36">
        <f t="shared" si="0"/>
        <v>100</v>
      </c>
    </row>
    <row r="73" spans="1:6" ht="16.5">
      <c r="A73" s="12" t="s">
        <v>84</v>
      </c>
      <c r="B73" s="13" t="s">
        <v>85</v>
      </c>
      <c r="C73" s="13"/>
      <c r="D73" s="26">
        <f>D74+D76+D79</f>
        <v>6106594.54</v>
      </c>
      <c r="E73" s="26">
        <f>E74+E76+E79</f>
        <v>5676594.54</v>
      </c>
      <c r="F73" s="36">
        <f t="shared" si="0"/>
        <v>92.95843211493128</v>
      </c>
    </row>
    <row r="74" spans="1:6" ht="16.5">
      <c r="A74" s="6" t="s">
        <v>86</v>
      </c>
      <c r="B74" s="7" t="s">
        <v>87</v>
      </c>
      <c r="C74" s="8"/>
      <c r="D74" s="27">
        <f>D75</f>
        <v>3746534.54</v>
      </c>
      <c r="E74" s="27">
        <f>E75</f>
        <v>3746534.54</v>
      </c>
      <c r="F74" s="36">
        <f t="shared" si="0"/>
        <v>100</v>
      </c>
    </row>
    <row r="75" spans="1:6" ht="16.5">
      <c r="A75" s="6" t="s">
        <v>88</v>
      </c>
      <c r="B75" s="7" t="s">
        <v>89</v>
      </c>
      <c r="C75" s="8">
        <v>200</v>
      </c>
      <c r="D75" s="37">
        <v>3746534.54</v>
      </c>
      <c r="E75" s="28">
        <v>3746534.54</v>
      </c>
      <c r="F75" s="36">
        <f t="shared" si="0"/>
        <v>100</v>
      </c>
    </row>
    <row r="76" spans="1:6" ht="33">
      <c r="A76" s="6" t="s">
        <v>90</v>
      </c>
      <c r="B76" s="7" t="s">
        <v>91</v>
      </c>
      <c r="C76" s="8"/>
      <c r="D76" s="27">
        <f>D77+D78</f>
        <v>2140060</v>
      </c>
      <c r="E76" s="27">
        <f>E77+E78</f>
        <v>1710060</v>
      </c>
      <c r="F76" s="36">
        <f t="shared" si="0"/>
        <v>79.90710540825958</v>
      </c>
    </row>
    <row r="77" spans="1:6" ht="16.5">
      <c r="A77" s="6" t="s">
        <v>92</v>
      </c>
      <c r="B77" s="7" t="s">
        <v>93</v>
      </c>
      <c r="C77" s="8">
        <v>200</v>
      </c>
      <c r="D77" s="37">
        <v>390000</v>
      </c>
      <c r="E77" s="28">
        <v>390000</v>
      </c>
      <c r="F77" s="36">
        <f t="shared" si="0"/>
        <v>100</v>
      </c>
    </row>
    <row r="78" spans="1:6" ht="16.5">
      <c r="A78" s="6" t="s">
        <v>213</v>
      </c>
      <c r="B78" s="8" t="s">
        <v>214</v>
      </c>
      <c r="C78" s="8">
        <v>200</v>
      </c>
      <c r="D78" s="37">
        <v>1750060</v>
      </c>
      <c r="E78" s="28">
        <v>1320060</v>
      </c>
      <c r="F78" s="36">
        <f t="shared" si="0"/>
        <v>75.42941384866805</v>
      </c>
    </row>
    <row r="79" spans="1:6" ht="33">
      <c r="A79" s="6" t="s">
        <v>94</v>
      </c>
      <c r="B79" s="7" t="s">
        <v>95</v>
      </c>
      <c r="C79" s="5"/>
      <c r="D79" s="27">
        <f>D80</f>
        <v>220000</v>
      </c>
      <c r="E79" s="27">
        <f>E80</f>
        <v>220000</v>
      </c>
      <c r="F79" s="36">
        <f aca="true" t="shared" si="1" ref="F79:F142">E79/D79*100</f>
        <v>100</v>
      </c>
    </row>
    <row r="80" spans="1:6" ht="33">
      <c r="A80" s="6" t="s">
        <v>96</v>
      </c>
      <c r="B80" s="7" t="s">
        <v>97</v>
      </c>
      <c r="C80" s="8">
        <v>200</v>
      </c>
      <c r="D80" s="37">
        <v>220000</v>
      </c>
      <c r="E80" s="28">
        <v>220000</v>
      </c>
      <c r="F80" s="36">
        <f t="shared" si="1"/>
        <v>100</v>
      </c>
    </row>
    <row r="81" spans="1:6" ht="16.5">
      <c r="A81" s="12" t="s">
        <v>98</v>
      </c>
      <c r="B81" s="13" t="s">
        <v>99</v>
      </c>
      <c r="C81" s="13"/>
      <c r="D81" s="26">
        <f>D82+D84</f>
        <v>746000</v>
      </c>
      <c r="E81" s="26">
        <f>E82+E84</f>
        <v>746000</v>
      </c>
      <c r="F81" s="36">
        <f t="shared" si="1"/>
        <v>100</v>
      </c>
    </row>
    <row r="82" spans="1:6" ht="33">
      <c r="A82" s="6" t="s">
        <v>100</v>
      </c>
      <c r="B82" s="8" t="s">
        <v>101</v>
      </c>
      <c r="C82" s="8"/>
      <c r="D82" s="37">
        <f>D83</f>
        <v>486000</v>
      </c>
      <c r="E82" s="27">
        <f>E83</f>
        <v>486000</v>
      </c>
      <c r="F82" s="36">
        <f t="shared" si="1"/>
        <v>100</v>
      </c>
    </row>
    <row r="83" spans="1:6" ht="33">
      <c r="A83" s="6" t="s">
        <v>176</v>
      </c>
      <c r="B83" s="8" t="s">
        <v>102</v>
      </c>
      <c r="C83" s="8">
        <v>200</v>
      </c>
      <c r="D83" s="37">
        <v>486000</v>
      </c>
      <c r="E83" s="28">
        <v>486000</v>
      </c>
      <c r="F83" s="36">
        <f t="shared" si="1"/>
        <v>100</v>
      </c>
    </row>
    <row r="84" spans="1:6" ht="33">
      <c r="A84" s="6" t="s">
        <v>177</v>
      </c>
      <c r="B84" s="8" t="s">
        <v>178</v>
      </c>
      <c r="C84" s="8"/>
      <c r="D84" s="37">
        <f>D85</f>
        <v>260000</v>
      </c>
      <c r="E84" s="27">
        <f>E85</f>
        <v>260000</v>
      </c>
      <c r="F84" s="36">
        <f t="shared" si="1"/>
        <v>100</v>
      </c>
    </row>
    <row r="85" spans="1:6" ht="33">
      <c r="A85" s="6" t="s">
        <v>179</v>
      </c>
      <c r="B85" s="8" t="s">
        <v>180</v>
      </c>
      <c r="C85" s="8">
        <v>200</v>
      </c>
      <c r="D85" s="37">
        <v>260000</v>
      </c>
      <c r="E85" s="28">
        <v>260000</v>
      </c>
      <c r="F85" s="36">
        <f t="shared" si="1"/>
        <v>100</v>
      </c>
    </row>
    <row r="86" spans="1:6" ht="16.5">
      <c r="A86" s="12" t="s">
        <v>103</v>
      </c>
      <c r="B86" s="13" t="s">
        <v>104</v>
      </c>
      <c r="C86" s="13"/>
      <c r="D86" s="26">
        <f>D87</f>
        <v>200000</v>
      </c>
      <c r="E86" s="26">
        <f>E87</f>
        <v>200000</v>
      </c>
      <c r="F86" s="36">
        <f t="shared" si="1"/>
        <v>100</v>
      </c>
    </row>
    <row r="87" spans="1:6" ht="16.5">
      <c r="A87" s="6" t="s">
        <v>105</v>
      </c>
      <c r="B87" s="7" t="s">
        <v>106</v>
      </c>
      <c r="C87" s="8"/>
      <c r="D87" s="27">
        <f>D88</f>
        <v>200000</v>
      </c>
      <c r="E87" s="27">
        <f>E88</f>
        <v>200000</v>
      </c>
      <c r="F87" s="36">
        <f t="shared" si="1"/>
        <v>100</v>
      </c>
    </row>
    <row r="88" spans="1:6" ht="16.5">
      <c r="A88" s="6" t="s">
        <v>107</v>
      </c>
      <c r="B88" s="7" t="s">
        <v>108</v>
      </c>
      <c r="C88" s="8">
        <v>200</v>
      </c>
      <c r="D88" s="27">
        <v>200000</v>
      </c>
      <c r="E88" s="28">
        <v>200000</v>
      </c>
      <c r="F88" s="36">
        <f t="shared" si="1"/>
        <v>100</v>
      </c>
    </row>
    <row r="89" spans="1:6" ht="33">
      <c r="A89" s="16" t="s">
        <v>109</v>
      </c>
      <c r="B89" s="17" t="s">
        <v>110</v>
      </c>
      <c r="C89" s="17"/>
      <c r="D89" s="25">
        <f>D90+D98</f>
        <v>1214648.02</v>
      </c>
      <c r="E89" s="25">
        <f>E90+E98</f>
        <v>1214648.02</v>
      </c>
      <c r="F89" s="36">
        <f t="shared" si="1"/>
        <v>100</v>
      </c>
    </row>
    <row r="90" spans="1:6" ht="16.5">
      <c r="A90" s="12" t="s">
        <v>111</v>
      </c>
      <c r="B90" s="13" t="s">
        <v>112</v>
      </c>
      <c r="C90" s="13"/>
      <c r="D90" s="26">
        <f>D91+D94+D96</f>
        <v>715941.76</v>
      </c>
      <c r="E90" s="26">
        <f>E91+E94+E96</f>
        <v>715941.76</v>
      </c>
      <c r="F90" s="36">
        <f t="shared" si="1"/>
        <v>100</v>
      </c>
    </row>
    <row r="91" spans="1:6" ht="49.5">
      <c r="A91" s="6" t="s">
        <v>113</v>
      </c>
      <c r="B91" s="7" t="s">
        <v>114</v>
      </c>
      <c r="C91" s="8"/>
      <c r="D91" s="29">
        <f>D92+D93</f>
        <v>349020.02</v>
      </c>
      <c r="E91" s="29">
        <f>E92+E93</f>
        <v>349020.02</v>
      </c>
      <c r="F91" s="36">
        <f t="shared" si="1"/>
        <v>100</v>
      </c>
    </row>
    <row r="92" spans="1:6" ht="49.5">
      <c r="A92" s="6" t="s">
        <v>115</v>
      </c>
      <c r="B92" s="7" t="s">
        <v>116</v>
      </c>
      <c r="C92" s="8">
        <v>200</v>
      </c>
      <c r="D92" s="27">
        <v>349020.02</v>
      </c>
      <c r="E92" s="28">
        <v>349020.02</v>
      </c>
      <c r="F92" s="36">
        <f t="shared" si="1"/>
        <v>100</v>
      </c>
    </row>
    <row r="93" spans="1:6" ht="49.5" hidden="1">
      <c r="A93" s="6" t="s">
        <v>115</v>
      </c>
      <c r="B93" s="7" t="s">
        <v>116</v>
      </c>
      <c r="C93" s="8">
        <v>800</v>
      </c>
      <c r="D93" s="27">
        <v>0</v>
      </c>
      <c r="E93" s="28">
        <v>0</v>
      </c>
      <c r="F93" s="36" t="e">
        <f t="shared" si="1"/>
        <v>#DIV/0!</v>
      </c>
    </row>
    <row r="94" spans="1:6" ht="33">
      <c r="A94" s="6" t="s">
        <v>216</v>
      </c>
      <c r="B94" s="8" t="s">
        <v>217</v>
      </c>
      <c r="C94" s="8"/>
      <c r="D94" s="29">
        <f>D95</f>
        <v>326921.74</v>
      </c>
      <c r="E94" s="27">
        <f>E95</f>
        <v>326921.74</v>
      </c>
      <c r="F94" s="36">
        <f t="shared" si="1"/>
        <v>100</v>
      </c>
    </row>
    <row r="95" spans="1:6" ht="33">
      <c r="A95" s="6" t="s">
        <v>218</v>
      </c>
      <c r="B95" s="8" t="s">
        <v>219</v>
      </c>
      <c r="C95" s="8">
        <v>200</v>
      </c>
      <c r="D95" s="37">
        <v>326921.74</v>
      </c>
      <c r="E95" s="28">
        <v>326921.74</v>
      </c>
      <c r="F95" s="36">
        <f t="shared" si="1"/>
        <v>100</v>
      </c>
    </row>
    <row r="96" spans="1:6" ht="16.5">
      <c r="A96" s="6" t="s">
        <v>220</v>
      </c>
      <c r="B96" s="8" t="s">
        <v>221</v>
      </c>
      <c r="C96" s="8"/>
      <c r="D96" s="29">
        <f>D97</f>
        <v>40000</v>
      </c>
      <c r="E96" s="29">
        <f>E97</f>
        <v>40000</v>
      </c>
      <c r="F96" s="36">
        <f t="shared" si="1"/>
        <v>100</v>
      </c>
    </row>
    <row r="97" spans="1:6" ht="16.5">
      <c r="A97" s="6" t="s">
        <v>222</v>
      </c>
      <c r="B97" s="8" t="s">
        <v>223</v>
      </c>
      <c r="C97" s="8">
        <v>200</v>
      </c>
      <c r="D97" s="37">
        <v>40000</v>
      </c>
      <c r="E97" s="28">
        <v>40000</v>
      </c>
      <c r="F97" s="36">
        <f t="shared" si="1"/>
        <v>100</v>
      </c>
    </row>
    <row r="98" spans="1:6" ht="16.5">
      <c r="A98" s="12" t="s">
        <v>224</v>
      </c>
      <c r="B98" s="13" t="s">
        <v>225</v>
      </c>
      <c r="C98" s="13"/>
      <c r="D98" s="26">
        <f>D99</f>
        <v>498706.26</v>
      </c>
      <c r="E98" s="26">
        <f>E99</f>
        <v>498706.26</v>
      </c>
      <c r="F98" s="36">
        <f t="shared" si="1"/>
        <v>100</v>
      </c>
    </row>
    <row r="99" spans="1:6" ht="49.5">
      <c r="A99" s="39" t="s">
        <v>226</v>
      </c>
      <c r="B99" s="8" t="s">
        <v>227</v>
      </c>
      <c r="C99" s="8"/>
      <c r="D99" s="29">
        <f>D100+D101</f>
        <v>498706.26</v>
      </c>
      <c r="E99" s="29">
        <f>E100+E101</f>
        <v>498706.26</v>
      </c>
      <c r="F99" s="36">
        <f t="shared" si="1"/>
        <v>100</v>
      </c>
    </row>
    <row r="100" spans="1:6" ht="49.5">
      <c r="A100" s="39" t="s">
        <v>228</v>
      </c>
      <c r="B100" s="8" t="s">
        <v>229</v>
      </c>
      <c r="C100" s="41">
        <v>200</v>
      </c>
      <c r="D100" s="37">
        <v>397128.25</v>
      </c>
      <c r="E100" s="28">
        <v>397128.25</v>
      </c>
      <c r="F100" s="36">
        <f t="shared" si="1"/>
        <v>100</v>
      </c>
    </row>
    <row r="101" spans="1:6" ht="49.5">
      <c r="A101" s="39" t="s">
        <v>228</v>
      </c>
      <c r="B101" s="8" t="s">
        <v>229</v>
      </c>
      <c r="C101" s="41">
        <v>800</v>
      </c>
      <c r="D101" s="37">
        <v>101578.01</v>
      </c>
      <c r="E101" s="28">
        <v>101578.01</v>
      </c>
      <c r="F101" s="36">
        <f t="shared" si="1"/>
        <v>100</v>
      </c>
    </row>
    <row r="102" spans="1:6" ht="33">
      <c r="A102" s="16" t="s">
        <v>117</v>
      </c>
      <c r="B102" s="17" t="s">
        <v>118</v>
      </c>
      <c r="C102" s="17"/>
      <c r="D102" s="25">
        <f>D103</f>
        <v>30000</v>
      </c>
      <c r="E102" s="25">
        <f>E103</f>
        <v>30000</v>
      </c>
      <c r="F102" s="36">
        <f t="shared" si="1"/>
        <v>100</v>
      </c>
    </row>
    <row r="103" spans="1:6" ht="16.5">
      <c r="A103" s="12" t="s">
        <v>119</v>
      </c>
      <c r="B103" s="13" t="s">
        <v>120</v>
      </c>
      <c r="C103" s="13"/>
      <c r="D103" s="26">
        <f>D104</f>
        <v>30000</v>
      </c>
      <c r="E103" s="26">
        <f>E104</f>
        <v>30000</v>
      </c>
      <c r="F103" s="36">
        <f t="shared" si="1"/>
        <v>100</v>
      </c>
    </row>
    <row r="104" spans="1:6" ht="16.5">
      <c r="A104" s="6" t="s">
        <v>121</v>
      </c>
      <c r="B104" s="7" t="s">
        <v>122</v>
      </c>
      <c r="C104" s="8"/>
      <c r="D104" s="27">
        <f>SUM(D105:D106)</f>
        <v>30000</v>
      </c>
      <c r="E104" s="27">
        <f>SUM(E105:E106)</f>
        <v>30000</v>
      </c>
      <c r="F104" s="36">
        <f t="shared" si="1"/>
        <v>100</v>
      </c>
    </row>
    <row r="105" spans="1:6" ht="16.5">
      <c r="A105" s="6" t="s">
        <v>123</v>
      </c>
      <c r="B105" s="7" t="s">
        <v>124</v>
      </c>
      <c r="C105" s="8">
        <v>300</v>
      </c>
      <c r="D105" s="27">
        <v>30000</v>
      </c>
      <c r="E105" s="27">
        <v>30000</v>
      </c>
      <c r="F105" s="36">
        <f t="shared" si="1"/>
        <v>100</v>
      </c>
    </row>
    <row r="106" spans="1:6" ht="16.5">
      <c r="A106" s="6" t="s">
        <v>123</v>
      </c>
      <c r="B106" s="7" t="s">
        <v>124</v>
      </c>
      <c r="C106" s="8">
        <v>800</v>
      </c>
      <c r="D106" s="27">
        <v>0</v>
      </c>
      <c r="E106" s="28">
        <v>0</v>
      </c>
      <c r="F106" s="36" t="s">
        <v>215</v>
      </c>
    </row>
    <row r="107" spans="1:6" ht="33">
      <c r="A107" s="16" t="s">
        <v>247</v>
      </c>
      <c r="B107" s="17" t="s">
        <v>248</v>
      </c>
      <c r="C107" s="8"/>
      <c r="D107" s="25">
        <f>D108+D110+D112</f>
        <v>20872191.03</v>
      </c>
      <c r="E107" s="25">
        <f>E108+E110+E112</f>
        <v>20867973.650000002</v>
      </c>
      <c r="F107" s="36">
        <f t="shared" si="1"/>
        <v>99.97979426312294</v>
      </c>
    </row>
    <row r="108" spans="1:6" ht="16.5">
      <c r="A108" s="6" t="s">
        <v>249</v>
      </c>
      <c r="B108" s="8" t="s">
        <v>250</v>
      </c>
      <c r="C108" s="8"/>
      <c r="D108" s="62">
        <f>D109</f>
        <v>20010526.32</v>
      </c>
      <c r="E108" s="62">
        <f>E109</f>
        <v>20010526.32</v>
      </c>
      <c r="F108" s="36">
        <f t="shared" si="1"/>
        <v>100</v>
      </c>
    </row>
    <row r="109" spans="1:6" ht="16.5">
      <c r="A109" s="23" t="s">
        <v>251</v>
      </c>
      <c r="B109" s="8" t="s">
        <v>252</v>
      </c>
      <c r="C109" s="8">
        <v>200</v>
      </c>
      <c r="D109" s="62">
        <v>20010526.32</v>
      </c>
      <c r="E109" s="62">
        <v>20010526.32</v>
      </c>
      <c r="F109" s="36">
        <f t="shared" si="1"/>
        <v>100</v>
      </c>
    </row>
    <row r="110" spans="1:6" ht="16.5">
      <c r="A110" s="6" t="s">
        <v>253</v>
      </c>
      <c r="B110" s="8" t="s">
        <v>254</v>
      </c>
      <c r="C110" s="8"/>
      <c r="D110" s="62">
        <f>D111</f>
        <v>843664.71</v>
      </c>
      <c r="E110" s="62">
        <f>E111</f>
        <v>843664.71</v>
      </c>
      <c r="F110" s="36">
        <f t="shared" si="1"/>
        <v>100</v>
      </c>
    </row>
    <row r="111" spans="1:6" ht="33">
      <c r="A111" s="63" t="s">
        <v>255</v>
      </c>
      <c r="B111" s="8" t="s">
        <v>256</v>
      </c>
      <c r="C111" s="8">
        <v>200</v>
      </c>
      <c r="D111" s="62">
        <v>843664.71</v>
      </c>
      <c r="E111" s="62">
        <v>843664.71</v>
      </c>
      <c r="F111" s="36">
        <f t="shared" si="1"/>
        <v>100</v>
      </c>
    </row>
    <row r="112" spans="1:6" ht="39" customHeight="1">
      <c r="A112" s="64" t="s">
        <v>257</v>
      </c>
      <c r="B112" s="65" t="s">
        <v>258</v>
      </c>
      <c r="C112" s="8"/>
      <c r="D112" s="62">
        <f>D113</f>
        <v>18000</v>
      </c>
      <c r="E112" s="62">
        <f>E113</f>
        <v>13782.62</v>
      </c>
      <c r="F112" s="36">
        <f t="shared" si="1"/>
        <v>76.57011111111112</v>
      </c>
    </row>
    <row r="113" spans="1:6" ht="38.25" customHeight="1">
      <c r="A113" s="64" t="s">
        <v>259</v>
      </c>
      <c r="B113" s="65" t="s">
        <v>260</v>
      </c>
      <c r="C113" s="8">
        <v>200</v>
      </c>
      <c r="D113" s="62">
        <v>18000</v>
      </c>
      <c r="E113" s="62">
        <v>13782.62</v>
      </c>
      <c r="F113" s="36">
        <f t="shared" si="1"/>
        <v>76.57011111111112</v>
      </c>
    </row>
    <row r="114" spans="1:6" ht="21.75" customHeight="1">
      <c r="A114" s="18" t="s">
        <v>125</v>
      </c>
      <c r="B114" s="19"/>
      <c r="C114" s="19"/>
      <c r="D114" s="33">
        <f>D115+D126</f>
        <v>17278097.15</v>
      </c>
      <c r="E114" s="33">
        <f>E115+E126</f>
        <v>17278097.15</v>
      </c>
      <c r="F114" s="36">
        <f t="shared" si="1"/>
        <v>100</v>
      </c>
    </row>
    <row r="115" spans="1:6" ht="33">
      <c r="A115" s="16" t="s">
        <v>126</v>
      </c>
      <c r="B115" s="17" t="s">
        <v>148</v>
      </c>
      <c r="C115" s="17"/>
      <c r="D115" s="25">
        <f>SUM(D116:D125)</f>
        <v>1105899.6500000001</v>
      </c>
      <c r="E115" s="25">
        <f>SUM(E116:E125)</f>
        <v>1105899.6500000001</v>
      </c>
      <c r="F115" s="36">
        <f t="shared" si="1"/>
        <v>100</v>
      </c>
    </row>
    <row r="116" spans="1:6" ht="41.25" customHeight="1">
      <c r="A116" s="6" t="s">
        <v>127</v>
      </c>
      <c r="B116" s="8" t="s">
        <v>141</v>
      </c>
      <c r="C116" s="8">
        <v>200</v>
      </c>
      <c r="D116" s="29">
        <v>36630.6</v>
      </c>
      <c r="E116" s="29">
        <v>36630.6</v>
      </c>
      <c r="F116" s="36">
        <f t="shared" si="1"/>
        <v>100</v>
      </c>
    </row>
    <row r="117" spans="1:6" ht="33">
      <c r="A117" s="6" t="s">
        <v>128</v>
      </c>
      <c r="B117" s="8" t="s">
        <v>145</v>
      </c>
      <c r="C117" s="8">
        <v>200</v>
      </c>
      <c r="D117" s="29">
        <v>51400</v>
      </c>
      <c r="E117" s="29">
        <v>51400</v>
      </c>
      <c r="F117" s="36">
        <f t="shared" si="1"/>
        <v>100</v>
      </c>
    </row>
    <row r="118" spans="1:6" ht="34.5" customHeight="1">
      <c r="A118" s="45" t="s">
        <v>181</v>
      </c>
      <c r="B118" s="8" t="s">
        <v>182</v>
      </c>
      <c r="C118" s="8">
        <v>200</v>
      </c>
      <c r="D118" s="42">
        <v>12954</v>
      </c>
      <c r="E118" s="42">
        <v>12954</v>
      </c>
      <c r="F118" s="36">
        <f t="shared" si="1"/>
        <v>100</v>
      </c>
    </row>
    <row r="119" spans="1:6" ht="33">
      <c r="A119" s="6" t="s">
        <v>129</v>
      </c>
      <c r="B119" s="8" t="s">
        <v>146</v>
      </c>
      <c r="C119" s="8">
        <v>200</v>
      </c>
      <c r="D119" s="29">
        <v>35051.98</v>
      </c>
      <c r="E119" s="29">
        <v>35051.98</v>
      </c>
      <c r="F119" s="36">
        <f t="shared" si="1"/>
        <v>100</v>
      </c>
    </row>
    <row r="120" spans="1:6" ht="21.75" customHeight="1">
      <c r="A120" s="6" t="s">
        <v>130</v>
      </c>
      <c r="B120" s="8" t="s">
        <v>147</v>
      </c>
      <c r="C120" s="8">
        <v>200</v>
      </c>
      <c r="D120" s="29">
        <v>0</v>
      </c>
      <c r="E120" s="29">
        <v>0</v>
      </c>
      <c r="F120" s="36"/>
    </row>
    <row r="121" spans="1:6" ht="33" hidden="1">
      <c r="A121" s="56" t="s">
        <v>193</v>
      </c>
      <c r="B121" s="41" t="s">
        <v>192</v>
      </c>
      <c r="C121" s="8">
        <v>200</v>
      </c>
      <c r="D121" s="29">
        <v>0</v>
      </c>
      <c r="E121" s="29">
        <v>0</v>
      </c>
      <c r="F121" s="36"/>
    </row>
    <row r="122" spans="1:6" ht="33.75" customHeight="1">
      <c r="A122" s="34" t="s">
        <v>183</v>
      </c>
      <c r="B122" s="8" t="s">
        <v>163</v>
      </c>
      <c r="C122" s="8">
        <v>800</v>
      </c>
      <c r="D122" s="29">
        <v>222.14</v>
      </c>
      <c r="E122" s="29">
        <v>222.14</v>
      </c>
      <c r="F122" s="36">
        <f t="shared" si="1"/>
        <v>100</v>
      </c>
    </row>
    <row r="123" spans="1:6" ht="33.75" customHeight="1">
      <c r="A123" s="34" t="s">
        <v>261</v>
      </c>
      <c r="B123" s="8" t="s">
        <v>262</v>
      </c>
      <c r="C123" s="8">
        <v>800</v>
      </c>
      <c r="D123" s="29">
        <v>744140.93</v>
      </c>
      <c r="E123" s="29">
        <v>744140.93</v>
      </c>
      <c r="F123" s="36"/>
    </row>
    <row r="124" spans="1:6" ht="16.5">
      <c r="A124" s="46" t="s">
        <v>162</v>
      </c>
      <c r="B124" s="41" t="s">
        <v>184</v>
      </c>
      <c r="C124" s="41">
        <v>100</v>
      </c>
      <c r="D124" s="47">
        <v>195751.04</v>
      </c>
      <c r="E124" s="47">
        <v>195751.04</v>
      </c>
      <c r="F124" s="36">
        <f t="shared" si="1"/>
        <v>100</v>
      </c>
    </row>
    <row r="125" spans="1:6" ht="16.5">
      <c r="A125" s="46" t="s">
        <v>162</v>
      </c>
      <c r="B125" s="41" t="s">
        <v>184</v>
      </c>
      <c r="C125" s="41">
        <v>200</v>
      </c>
      <c r="D125" s="47">
        <v>29748.96</v>
      </c>
      <c r="E125" s="47">
        <v>29748.96</v>
      </c>
      <c r="F125" s="36">
        <f t="shared" si="1"/>
        <v>100</v>
      </c>
    </row>
    <row r="126" spans="1:6" ht="16.5">
      <c r="A126" s="16" t="s">
        <v>131</v>
      </c>
      <c r="B126" s="17" t="s">
        <v>149</v>
      </c>
      <c r="C126" s="17"/>
      <c r="D126" s="25">
        <f>SUM(D127:D141)</f>
        <v>16172197.499999998</v>
      </c>
      <c r="E126" s="25">
        <f>SUM(E127:E141)</f>
        <v>16172197.499999998</v>
      </c>
      <c r="F126" s="36">
        <f t="shared" si="1"/>
        <v>100</v>
      </c>
    </row>
    <row r="127" spans="1:6" ht="55.5" customHeight="1">
      <c r="A127" s="6" t="s">
        <v>132</v>
      </c>
      <c r="B127" s="8" t="s">
        <v>158</v>
      </c>
      <c r="C127" s="8">
        <v>500</v>
      </c>
      <c r="D127" s="29">
        <v>318482.08</v>
      </c>
      <c r="E127" s="28">
        <v>318482.08</v>
      </c>
      <c r="F127" s="36">
        <f t="shared" si="1"/>
        <v>100</v>
      </c>
    </row>
    <row r="128" spans="1:6" ht="66">
      <c r="A128" s="6" t="s">
        <v>152</v>
      </c>
      <c r="B128" s="8" t="s">
        <v>140</v>
      </c>
      <c r="C128" s="8">
        <v>500</v>
      </c>
      <c r="D128" s="29">
        <v>1026358.7</v>
      </c>
      <c r="E128" s="28">
        <v>1026358.7</v>
      </c>
      <c r="F128" s="36">
        <f t="shared" si="1"/>
        <v>100</v>
      </c>
    </row>
    <row r="129" spans="1:6" ht="54.75" customHeight="1">
      <c r="A129" s="20" t="s">
        <v>151</v>
      </c>
      <c r="B129" s="8" t="s">
        <v>144</v>
      </c>
      <c r="C129" s="8">
        <v>500</v>
      </c>
      <c r="D129" s="29">
        <v>96298.5</v>
      </c>
      <c r="E129" s="28">
        <v>96298.5</v>
      </c>
      <c r="F129" s="36">
        <f t="shared" si="1"/>
        <v>100</v>
      </c>
    </row>
    <row r="130" spans="1:6" ht="49.5">
      <c r="A130" s="6" t="s">
        <v>133</v>
      </c>
      <c r="B130" s="8" t="s">
        <v>150</v>
      </c>
      <c r="C130" s="8">
        <v>500</v>
      </c>
      <c r="D130" s="29">
        <v>129360</v>
      </c>
      <c r="E130" s="28">
        <v>129360</v>
      </c>
      <c r="F130" s="36">
        <f t="shared" si="1"/>
        <v>100</v>
      </c>
    </row>
    <row r="131" spans="1:6" ht="49.5">
      <c r="A131" s="6" t="s">
        <v>139</v>
      </c>
      <c r="B131" s="8" t="s">
        <v>143</v>
      </c>
      <c r="C131" s="8">
        <v>500</v>
      </c>
      <c r="D131" s="29">
        <v>8584895.15</v>
      </c>
      <c r="E131" s="28">
        <v>8584895.15</v>
      </c>
      <c r="F131" s="36">
        <f t="shared" si="1"/>
        <v>100</v>
      </c>
    </row>
    <row r="132" spans="1:6" ht="49.5">
      <c r="A132" s="44" t="s">
        <v>185</v>
      </c>
      <c r="B132" s="8" t="s">
        <v>164</v>
      </c>
      <c r="C132" s="8">
        <v>500</v>
      </c>
      <c r="D132" s="29">
        <v>1389180.11</v>
      </c>
      <c r="E132" s="28">
        <v>1389180.11</v>
      </c>
      <c r="F132" s="36">
        <f t="shared" si="1"/>
        <v>100</v>
      </c>
    </row>
    <row r="133" spans="1:6" ht="66">
      <c r="A133" s="6" t="s">
        <v>134</v>
      </c>
      <c r="B133" s="8" t="s">
        <v>155</v>
      </c>
      <c r="C133" s="8">
        <v>500</v>
      </c>
      <c r="D133" s="29">
        <v>73173.02</v>
      </c>
      <c r="E133" s="28">
        <v>73173.02</v>
      </c>
      <c r="F133" s="36">
        <f t="shared" si="1"/>
        <v>100</v>
      </c>
    </row>
    <row r="134" spans="1:6" ht="49.5">
      <c r="A134" s="6" t="s">
        <v>135</v>
      </c>
      <c r="B134" s="8" t="s">
        <v>142</v>
      </c>
      <c r="C134" s="8">
        <v>500</v>
      </c>
      <c r="D134" s="29">
        <v>3689086.91</v>
      </c>
      <c r="E134" s="28">
        <v>3689086.91</v>
      </c>
      <c r="F134" s="36">
        <f t="shared" si="1"/>
        <v>100</v>
      </c>
    </row>
    <row r="135" spans="1:6" ht="47.25">
      <c r="A135" s="60" t="s">
        <v>230</v>
      </c>
      <c r="B135" s="41" t="s">
        <v>231</v>
      </c>
      <c r="C135" s="41">
        <v>500</v>
      </c>
      <c r="D135" s="42">
        <v>426831.45</v>
      </c>
      <c r="E135" s="28">
        <v>426831.45</v>
      </c>
      <c r="F135" s="36">
        <f t="shared" si="1"/>
        <v>100</v>
      </c>
    </row>
    <row r="136" spans="1:6" ht="47.25">
      <c r="A136" s="66" t="s">
        <v>263</v>
      </c>
      <c r="B136" s="8" t="s">
        <v>264</v>
      </c>
      <c r="C136" s="8">
        <v>500</v>
      </c>
      <c r="D136" s="29">
        <v>49932.92</v>
      </c>
      <c r="E136" s="28">
        <v>49932.92</v>
      </c>
      <c r="F136" s="36">
        <f t="shared" si="1"/>
        <v>100</v>
      </c>
    </row>
    <row r="137" spans="1:6" ht="50.25" customHeight="1">
      <c r="A137" s="6" t="s">
        <v>186</v>
      </c>
      <c r="B137" s="8" t="s">
        <v>187</v>
      </c>
      <c r="C137" s="8">
        <v>500</v>
      </c>
      <c r="D137" s="29">
        <v>100000</v>
      </c>
      <c r="E137" s="28">
        <v>100000</v>
      </c>
      <c r="F137" s="36">
        <f t="shared" si="1"/>
        <v>100</v>
      </c>
    </row>
    <row r="138" spans="1:6" ht="66">
      <c r="A138" s="6" t="s">
        <v>136</v>
      </c>
      <c r="B138" s="8" t="s">
        <v>156</v>
      </c>
      <c r="C138" s="8">
        <v>500</v>
      </c>
      <c r="D138" s="29">
        <v>47446.32</v>
      </c>
      <c r="E138" s="28">
        <v>47446.32</v>
      </c>
      <c r="F138" s="36">
        <f t="shared" si="1"/>
        <v>100</v>
      </c>
    </row>
    <row r="139" spans="1:6" ht="55.5" customHeight="1">
      <c r="A139" s="48" t="s">
        <v>188</v>
      </c>
      <c r="B139" s="51" t="s">
        <v>190</v>
      </c>
      <c r="C139" s="40">
        <v>500</v>
      </c>
      <c r="D139" s="32">
        <v>3187.04</v>
      </c>
      <c r="E139" s="32">
        <v>3187.04</v>
      </c>
      <c r="F139" s="36">
        <f t="shared" si="1"/>
        <v>100</v>
      </c>
    </row>
    <row r="140" spans="1:6" ht="66">
      <c r="A140" s="43" t="s">
        <v>189</v>
      </c>
      <c r="B140" s="51" t="s">
        <v>191</v>
      </c>
      <c r="C140" s="40">
        <v>500</v>
      </c>
      <c r="D140" s="32">
        <v>0</v>
      </c>
      <c r="E140" s="32">
        <v>0</v>
      </c>
      <c r="F140" s="36" t="s">
        <v>215</v>
      </c>
    </row>
    <row r="141" spans="1:6" ht="66">
      <c r="A141" s="67" t="s">
        <v>265</v>
      </c>
      <c r="B141" s="40" t="s">
        <v>266</v>
      </c>
      <c r="C141" s="40">
        <v>500</v>
      </c>
      <c r="D141" s="32">
        <v>237965.3</v>
      </c>
      <c r="E141" s="32">
        <v>237965.3</v>
      </c>
      <c r="F141" s="36">
        <f t="shared" si="1"/>
        <v>100</v>
      </c>
    </row>
    <row r="142" spans="1:6" ht="26.25" customHeight="1">
      <c r="A142" s="11" t="s">
        <v>137</v>
      </c>
      <c r="B142" s="11"/>
      <c r="C142" s="11"/>
      <c r="D142" s="50">
        <f>D8+D26+D41+D66+D89+D102+D114+D107</f>
        <v>92172075.30000001</v>
      </c>
      <c r="E142" s="50">
        <f>E8+E26+E41+E66+E89+E102+E114+E107</f>
        <v>91734250.09</v>
      </c>
      <c r="F142" s="49">
        <f t="shared" si="1"/>
        <v>99.52499148079829</v>
      </c>
    </row>
    <row r="143" spans="1:4" ht="15">
      <c r="A143" s="10"/>
      <c r="B143" s="10"/>
      <c r="C143" s="10"/>
      <c r="D143" s="10"/>
    </row>
    <row r="144" spans="1:4" ht="17.25">
      <c r="A144" s="10"/>
      <c r="B144" s="10"/>
      <c r="C144" s="10"/>
      <c r="D144" s="52"/>
    </row>
    <row r="145" spans="1:4" ht="15">
      <c r="A145" s="10"/>
      <c r="B145" s="10"/>
      <c r="C145" s="10"/>
      <c r="D145" s="10"/>
    </row>
    <row r="146" spans="1:4" ht="15">
      <c r="A146" s="10"/>
      <c r="B146" s="10"/>
      <c r="C146" s="10"/>
      <c r="D146" s="10"/>
    </row>
    <row r="147" spans="1:4" ht="15">
      <c r="A147" s="10"/>
      <c r="B147" s="10"/>
      <c r="C147" s="10"/>
      <c r="D147" s="10"/>
    </row>
    <row r="148" spans="1:4" ht="15">
      <c r="A148" s="10"/>
      <c r="B148" s="10"/>
      <c r="C148" s="10"/>
      <c r="D148" s="10"/>
    </row>
    <row r="149" spans="1:4" ht="15">
      <c r="A149" s="10"/>
      <c r="B149" s="10"/>
      <c r="C149" s="10"/>
      <c r="D149" s="10"/>
    </row>
    <row r="150" spans="1:4" ht="15">
      <c r="A150" s="10"/>
      <c r="B150" s="10"/>
      <c r="C150" s="10"/>
      <c r="D150" s="10"/>
    </row>
  </sheetData>
  <sheetProtection/>
  <mergeCells count="5">
    <mergeCell ref="A6:D6"/>
    <mergeCell ref="A5:F5"/>
    <mergeCell ref="A1:F1"/>
    <mergeCell ref="A2:F2"/>
    <mergeCell ref="A3:F3"/>
  </mergeCells>
  <printOptions/>
  <pageMargins left="0.3937007874015748" right="0.11811023622047245" top="0.5511811023622047" bottom="0.3937007874015748" header="0" footer="0"/>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Fin</cp:lastModifiedBy>
  <cp:lastPrinted>2020-04-01T08:08:08Z</cp:lastPrinted>
  <dcterms:created xsi:type="dcterms:W3CDTF">2015-11-25T17:55:25Z</dcterms:created>
  <dcterms:modified xsi:type="dcterms:W3CDTF">2021-03-18T05:18:29Z</dcterms:modified>
  <cp:category/>
  <cp:version/>
  <cp:contentType/>
  <cp:contentStatus/>
</cp:coreProperties>
</file>