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<sst xmlns="http://schemas.openxmlformats.org/spreadsheetml/2006/main" count="110" uniqueCount="92">
  <si>
    <t>Доходы, всего:</t>
  </si>
  <si>
    <t>в том числе:</t>
  </si>
  <si>
    <t>Межбюджетные трансферты, всего:</t>
  </si>
  <si>
    <t>1) из  бюджета субъекта</t>
  </si>
  <si>
    <t xml:space="preserve"> -  дотации </t>
  </si>
  <si>
    <t xml:space="preserve">  - субвенции</t>
  </si>
  <si>
    <t xml:space="preserve">  - субсидии</t>
  </si>
  <si>
    <t>- иные межбюджетные трансферты</t>
  </si>
  <si>
    <t>2) из  бюджетов поселений (муниципальных районов)</t>
  </si>
  <si>
    <t>Расходы, всего:</t>
  </si>
  <si>
    <t>Результат исполнения  бюджета (дефицит "-", профицит "+")</t>
  </si>
  <si>
    <t>Увеличение задолженности  по внутреннему муниципальному долгу     ( КОСГУ  710)</t>
  </si>
  <si>
    <t>Уменьшение задолженности  по внутреннему муниципальному долгу     ( КОСГУ  810)</t>
  </si>
  <si>
    <t>Остатки средств бюджетов на  отчетную дату:</t>
  </si>
  <si>
    <t>из них остатки целевых средств бюджетов</t>
  </si>
  <si>
    <t>СПРАВОЧНО:</t>
  </si>
  <si>
    <t>Дебиторская задолженность местного бюджета</t>
  </si>
  <si>
    <t xml:space="preserve">  - по заработной плате</t>
  </si>
  <si>
    <t xml:space="preserve"> - по начислениям на выплаты по оплате труда</t>
  </si>
  <si>
    <t xml:space="preserve"> - по коммунальным услугам</t>
  </si>
  <si>
    <t>Задолженность перед областным бюджетом по ранее предоставленным бюджетным кредитам</t>
  </si>
  <si>
    <t>Налоговые</t>
  </si>
  <si>
    <t>Неналоговые</t>
  </si>
  <si>
    <t>Источники внутреннего финансирования дефицитов бюджетов</t>
  </si>
  <si>
    <t>Поступления  от продажи  акций  и  иных форм участия  в капитале, находящегося  в  собственности муниципального образования</t>
  </si>
  <si>
    <t xml:space="preserve"> -  в том числе :</t>
  </si>
  <si>
    <t>Утверждено    (по данным решения о бюджете в действующей редакции)</t>
  </si>
  <si>
    <t>Налог на доходы физических лиц</t>
  </si>
  <si>
    <t xml:space="preserve">Изменение остатков средств  на счетах по учёту средств местного бюджета </t>
  </si>
  <si>
    <t xml:space="preserve"> -  в том числе  на исполнение переданных полномочий</t>
  </si>
  <si>
    <t xml:space="preserve">Прогноз на 1 января очередного финансового года </t>
  </si>
  <si>
    <t xml:space="preserve">Муниципальный долг </t>
  </si>
  <si>
    <t>Государственный долг субъекта РФ</t>
  </si>
  <si>
    <t xml:space="preserve"> - по муниципальным ценным бумагам 
</t>
  </si>
  <si>
    <t xml:space="preserve"> - по государственным ценным бумагам</t>
  </si>
  <si>
    <t xml:space="preserve"> - по кредитам от кредитных организаций</t>
  </si>
  <si>
    <t xml:space="preserve"> - по бюджетным кредитам</t>
  </si>
  <si>
    <t xml:space="preserve"> - по муниципальным гарантиям</t>
  </si>
  <si>
    <t xml:space="preserve"> - государственным гарантиям</t>
  </si>
  <si>
    <t>Размер муниципального долга от объема доходов без учета безвозмездных поступлений (%)</t>
  </si>
  <si>
    <t>Увеличение задолженности по бюджетным кредитам   (КОСГУ  540)</t>
  </si>
  <si>
    <t>Уменьшение задолженности по бюджетным ссудам и кредитам (КОСГУ  640)</t>
  </si>
  <si>
    <t>Утверждено на 1 января текущего финансового года</t>
  </si>
  <si>
    <t>Прогноз ожидаемого исполнения бюджета за текущий год</t>
  </si>
  <si>
    <t>Налоговые и неналоговые доходы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</si>
  <si>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</si>
  <si>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</si>
  <si>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</si>
  <si>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</si>
  <si>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Доходы бюджетов бюджетной системыот возврата бюджетами бюдженой системы РФ и организациями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</si>
  <si>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 прошлых лет </t>
  </si>
  <si>
    <t>Доходы от акцизов на нефтепродукты</t>
  </si>
  <si>
    <t>Налог на имущество физических лиц</t>
  </si>
  <si>
    <t>Прочие налоговые доходы</t>
  </si>
  <si>
    <t>за счет целевых средств бюджетов других уровней</t>
  </si>
  <si>
    <t>за счет средств местного бюджета</t>
  </si>
  <si>
    <t>в том числе за счет средств дорожного фонда</t>
  </si>
  <si>
    <t xml:space="preserve"> - за счет целевых средств бюджетов других уровней</t>
  </si>
  <si>
    <t xml:space="preserve"> - за счет средств местного бюджета</t>
  </si>
  <si>
    <t>Межбюджетные трансферты(в/р 500)</t>
  </si>
  <si>
    <t>Обслуживание государственного (муниципального) долга (в/р 700)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</si>
  <si>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(в/р 100)</t>
  </si>
  <si>
    <t>Закупка товаров, работ и услуг для обеспечения государственных (муниципальных) нужд (в/р 200) (расшифровать)</t>
  </si>
  <si>
    <t>Социальное обеспечение и иные выплаты населению (в/р300) (расшифровать)</t>
  </si>
  <si>
    <t>Капитальные вложения в объекты государственной (муниципальной) собственности (в/р 400) (расшифровать)</t>
  </si>
  <si>
    <t>Иные бюджетные ассигнования (в/р 800) (расшифровать)</t>
  </si>
  <si>
    <t>благоустройство территории поселения</t>
  </si>
  <si>
    <t>электроэнергия уличного освещения</t>
  </si>
  <si>
    <t>муниципальная пенсия</t>
  </si>
  <si>
    <t>уплата налогов, сборов и иных платежей</t>
  </si>
  <si>
    <t>выплаты из резервного фонда</t>
  </si>
  <si>
    <t>субсидии юридическим лицам</t>
  </si>
  <si>
    <t>общегосударственные вопросы, в т.ч. публикация нормативных документов, управление имуществом</t>
  </si>
  <si>
    <t>взносы на капитальный ремонт общедомого имущества жилого фонда</t>
  </si>
  <si>
    <t>приобретение жилья детям-сиротам</t>
  </si>
  <si>
    <t>показатели</t>
  </si>
  <si>
    <t>тыс.руб.</t>
  </si>
  <si>
    <t>Просроченная кредиторская задолженность местного бюджета, в т.ч.</t>
  </si>
  <si>
    <t>выплаты населению</t>
  </si>
  <si>
    <t>ремонт дорог, тротуаров, летнее и зимнее содержание дорог</t>
  </si>
  <si>
    <t>ремонт муниципального жилья, предотвращение чрезвычайных ситуаций в аварийном фонде</t>
  </si>
  <si>
    <t>ремонт инженерных сетей коммунального хозяйства, гидранты</t>
  </si>
  <si>
    <t xml:space="preserve"> выплаты гражданам имеющим звание "Почетный гражданин г. Пучежа"</t>
  </si>
  <si>
    <t xml:space="preserve">социальные выплаты населению </t>
  </si>
  <si>
    <t>Прочие безвозмездные поступления</t>
  </si>
  <si>
    <t xml:space="preserve">снос аварийного жилья </t>
  </si>
  <si>
    <t>исп. нач.отдела по ведению бюджета Пучежского городского поселения __________________________ Мартюгина Т.Н.</t>
  </si>
  <si>
    <t>обеспечение за счет средств бюджета оплаты коммун.услуг ( в том числе задолженность по исп.листу)</t>
  </si>
  <si>
    <t>обесепечение подготовки и проведение выборов депутатов</t>
  </si>
  <si>
    <r>
      <t xml:space="preserve"> Ожидаемое исполнение бюджета </t>
    </r>
    <r>
      <rPr>
        <b/>
        <u val="single"/>
        <sz val="12"/>
        <color indexed="8"/>
        <rFont val="Times New Roman"/>
        <family val="1"/>
      </rPr>
      <t xml:space="preserve">Пучежского городского поселения Пучежского муниципального района за 2021 год 
</t>
    </r>
  </si>
  <si>
    <t>Исполнено на 01.11.2021 года</t>
  </si>
  <si>
    <t>Инициативные платежи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</si>
</sst>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>
        <color indexed="63"/>
      </right>
      <top/>
      <bottom style="medium"/>
    </border>
    <border>
      <left/>
      <right/>
      <top style="medium"/>
      <bottom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73" fontId="49" fillId="0" borderId="14" xfId="0" applyNumberFormat="1" applyFont="1" applyBorder="1" applyAlignment="1">
      <alignment vertical="center"/>
    </xf>
    <xf numFmtId="173" fontId="48" fillId="0" borderId="14" xfId="0" applyNumberFormat="1" applyFont="1" applyBorder="1" applyAlignment="1">
      <alignment vertical="center"/>
    </xf>
    <xf numFmtId="173" fontId="50" fillId="0" borderId="14" xfId="0" applyNumberFormat="1" applyFont="1" applyBorder="1" applyAlignment="1">
      <alignment vertical="center"/>
    </xf>
    <xf numFmtId="173" fontId="47" fillId="0" borderId="14" xfId="0" applyNumberFormat="1" applyFont="1" applyBorder="1" applyAlignment="1">
      <alignment vertical="center"/>
    </xf>
    <xf numFmtId="173" fontId="47" fillId="0" borderId="15" xfId="0" applyNumberFormat="1" applyFont="1" applyBorder="1" applyAlignment="1">
      <alignment vertical="center"/>
    </xf>
    <xf numFmtId="173" fontId="48" fillId="0" borderId="16" xfId="0" applyNumberFormat="1" applyFont="1" applyBorder="1" applyAlignment="1">
      <alignment vertical="center"/>
    </xf>
    <xf numFmtId="173" fontId="48" fillId="0" borderId="16" xfId="0" applyNumberFormat="1" applyFont="1" applyBorder="1" applyAlignment="1">
      <alignment vertical="center" wrapText="1"/>
    </xf>
    <xf numFmtId="173" fontId="47" fillId="0" borderId="16" xfId="0" applyNumberFormat="1" applyFont="1" applyBorder="1" applyAlignment="1">
      <alignment vertical="center" wrapText="1"/>
    </xf>
    <xf numFmtId="173" fontId="49" fillId="0" borderId="11" xfId="0" applyNumberFormat="1" applyFont="1" applyBorder="1" applyAlignment="1">
      <alignment vertical="center"/>
    </xf>
    <xf numFmtId="173" fontId="48" fillId="0" borderId="14" xfId="0" applyNumberFormat="1" applyFont="1" applyBorder="1" applyAlignment="1">
      <alignment vertical="center" wrapText="1"/>
    </xf>
    <xf numFmtId="173" fontId="50" fillId="0" borderId="12" xfId="0" applyNumberFormat="1" applyFont="1" applyBorder="1" applyAlignment="1">
      <alignment vertical="center" wrapText="1"/>
    </xf>
    <xf numFmtId="173" fontId="47" fillId="0" borderId="11" xfId="0" applyNumberFormat="1" applyFont="1" applyBorder="1" applyAlignment="1">
      <alignment vertical="center" wrapText="1"/>
    </xf>
    <xf numFmtId="173" fontId="47" fillId="0" borderId="14" xfId="0" applyNumberFormat="1" applyFont="1" applyBorder="1" applyAlignment="1">
      <alignment vertical="center" wrapText="1"/>
    </xf>
    <xf numFmtId="173" fontId="48" fillId="0" borderId="11" xfId="0" applyNumberFormat="1" applyFont="1" applyFill="1" applyBorder="1" applyAlignment="1">
      <alignment vertical="center"/>
    </xf>
    <xf numFmtId="173" fontId="47" fillId="0" borderId="11" xfId="0" applyNumberFormat="1" applyFont="1" applyFill="1" applyBorder="1" applyAlignment="1">
      <alignment vertical="center"/>
    </xf>
    <xf numFmtId="173" fontId="47" fillId="0" borderId="14" xfId="0" applyNumberFormat="1" applyFont="1" applyFill="1" applyBorder="1" applyAlignment="1">
      <alignment vertical="center"/>
    </xf>
    <xf numFmtId="173" fontId="47" fillId="0" borderId="16" xfId="0" applyNumberFormat="1" applyFont="1" applyFill="1" applyBorder="1" applyAlignment="1">
      <alignment vertical="center"/>
    </xf>
    <xf numFmtId="173" fontId="48" fillId="0" borderId="14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/>
    </xf>
    <xf numFmtId="173" fontId="50" fillId="0" borderId="12" xfId="0" applyNumberFormat="1" applyFont="1" applyFill="1" applyBorder="1" applyAlignment="1">
      <alignment vertical="center" wrapText="1"/>
    </xf>
    <xf numFmtId="173" fontId="47" fillId="0" borderId="12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173" fontId="49" fillId="0" borderId="17" xfId="0" applyNumberFormat="1" applyFont="1" applyBorder="1" applyAlignment="1">
      <alignment vertical="center"/>
    </xf>
    <xf numFmtId="173" fontId="48" fillId="0" borderId="17" xfId="0" applyNumberFormat="1" applyFont="1" applyBorder="1" applyAlignment="1">
      <alignment vertical="center"/>
    </xf>
    <xf numFmtId="173" fontId="50" fillId="0" borderId="17" xfId="0" applyNumberFormat="1" applyFont="1" applyBorder="1" applyAlignment="1">
      <alignment vertical="center"/>
    </xf>
    <xf numFmtId="173" fontId="47" fillId="0" borderId="17" xfId="0" applyNumberFormat="1" applyFont="1" applyBorder="1" applyAlignment="1">
      <alignment vertical="center"/>
    </xf>
    <xf numFmtId="173" fontId="47" fillId="0" borderId="0" xfId="0" applyNumberFormat="1" applyFont="1" applyBorder="1" applyAlignment="1">
      <alignment vertical="center"/>
    </xf>
    <xf numFmtId="173" fontId="47" fillId="0" borderId="18" xfId="0" applyNumberFormat="1" applyFont="1" applyBorder="1" applyAlignment="1">
      <alignment vertical="center"/>
    </xf>
    <xf numFmtId="173" fontId="48" fillId="0" borderId="18" xfId="0" applyNumberFormat="1" applyFont="1" applyBorder="1" applyAlignment="1">
      <alignment vertical="center"/>
    </xf>
    <xf numFmtId="173" fontId="47" fillId="0" borderId="10" xfId="0" applyNumberFormat="1" applyFont="1" applyBorder="1" applyAlignment="1">
      <alignment vertical="center"/>
    </xf>
    <xf numFmtId="173" fontId="49" fillId="0" borderId="19" xfId="0" applyNumberFormat="1" applyFont="1" applyBorder="1" applyAlignment="1">
      <alignment vertical="center"/>
    </xf>
    <xf numFmtId="173" fontId="47" fillId="0" borderId="18" xfId="0" applyNumberFormat="1" applyFont="1" applyBorder="1" applyAlignment="1">
      <alignment vertical="center" wrapText="1"/>
    </xf>
    <xf numFmtId="173" fontId="48" fillId="0" borderId="19" xfId="0" applyNumberFormat="1" applyFont="1" applyBorder="1" applyAlignment="1">
      <alignment vertical="center"/>
    </xf>
    <xf numFmtId="173" fontId="48" fillId="0" borderId="20" xfId="0" applyNumberFormat="1" applyFont="1" applyBorder="1" applyAlignment="1">
      <alignment vertical="center"/>
    </xf>
    <xf numFmtId="173" fontId="48" fillId="0" borderId="17" xfId="0" applyNumberFormat="1" applyFont="1" applyBorder="1" applyAlignment="1">
      <alignment vertical="center" wrapText="1"/>
    </xf>
    <xf numFmtId="173" fontId="48" fillId="0" borderId="19" xfId="0" applyNumberFormat="1" applyFont="1" applyFill="1" applyBorder="1" applyAlignment="1">
      <alignment vertical="center"/>
    </xf>
    <xf numFmtId="173" fontId="47" fillId="0" borderId="19" xfId="0" applyNumberFormat="1" applyFont="1" applyBorder="1" applyAlignment="1">
      <alignment vertical="center"/>
    </xf>
    <xf numFmtId="173" fontId="47" fillId="0" borderId="19" xfId="0" applyNumberFormat="1" applyFont="1" applyBorder="1" applyAlignment="1">
      <alignment horizontal="right" vertical="center" wrapText="1"/>
    </xf>
    <xf numFmtId="173" fontId="50" fillId="0" borderId="10" xfId="0" applyNumberFormat="1" applyFont="1" applyFill="1" applyBorder="1" applyAlignment="1">
      <alignment vertical="center" wrapText="1"/>
    </xf>
    <xf numFmtId="173" fontId="47" fillId="0" borderId="21" xfId="0" applyNumberFormat="1" applyFont="1" applyBorder="1" applyAlignment="1">
      <alignment vertical="center"/>
    </xf>
    <xf numFmtId="173" fontId="47" fillId="0" borderId="19" xfId="0" applyNumberFormat="1" applyFont="1" applyFill="1" applyBorder="1" applyAlignment="1">
      <alignment vertical="center"/>
    </xf>
    <xf numFmtId="173" fontId="47" fillId="0" borderId="17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3" fontId="48" fillId="0" borderId="11" xfId="0" applyNumberFormat="1" applyFont="1" applyFill="1" applyBorder="1" applyAlignment="1">
      <alignment vertical="center" wrapText="1"/>
    </xf>
    <xf numFmtId="173" fontId="47" fillId="0" borderId="16" xfId="0" applyNumberFormat="1" applyFont="1" applyFill="1" applyBorder="1" applyAlignment="1">
      <alignment vertical="center" wrapText="1"/>
    </xf>
    <xf numFmtId="173" fontId="48" fillId="0" borderId="22" xfId="0" applyNumberFormat="1" applyFont="1" applyFill="1" applyBorder="1" applyAlignment="1">
      <alignment vertical="center" wrapText="1"/>
    </xf>
    <xf numFmtId="173" fontId="48" fillId="0" borderId="16" xfId="0" applyNumberFormat="1" applyFont="1" applyFill="1" applyBorder="1" applyAlignment="1">
      <alignment vertical="center"/>
    </xf>
    <xf numFmtId="173" fontId="47" fillId="0" borderId="11" xfId="0" applyNumberFormat="1" applyFont="1" applyFill="1" applyBorder="1" applyAlignment="1">
      <alignment horizontal="right" vertical="center" wrapText="1"/>
    </xf>
    <xf numFmtId="173" fontId="47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173" fontId="49" fillId="0" borderId="14" xfId="0" applyNumberFormat="1" applyFont="1" applyFill="1" applyBorder="1" applyAlignment="1">
      <alignment vertical="center"/>
    </xf>
    <xf numFmtId="173" fontId="48" fillId="0" borderId="14" xfId="0" applyNumberFormat="1" applyFont="1" applyFill="1" applyBorder="1" applyAlignment="1">
      <alignment vertical="center"/>
    </xf>
    <xf numFmtId="173" fontId="50" fillId="0" borderId="14" xfId="0" applyNumberFormat="1" applyFont="1" applyFill="1" applyBorder="1" applyAlignment="1">
      <alignment vertical="center"/>
    </xf>
    <xf numFmtId="173" fontId="47" fillId="0" borderId="15" xfId="0" applyNumberFormat="1" applyFont="1" applyFill="1" applyBorder="1" applyAlignment="1">
      <alignment vertical="center"/>
    </xf>
    <xf numFmtId="173" fontId="49" fillId="0" borderId="11" xfId="0" applyNumberFormat="1" applyFont="1" applyFill="1" applyBorder="1" applyAlignment="1">
      <alignment vertical="center"/>
    </xf>
    <xf numFmtId="173" fontId="48" fillId="0" borderId="22" xfId="0" applyNumberFormat="1" applyFont="1" applyFill="1" applyBorder="1" applyAlignment="1">
      <alignment vertical="center"/>
    </xf>
    <xf numFmtId="173" fontId="47" fillId="0" borderId="13" xfId="0" applyNumberFormat="1" applyFont="1" applyFill="1" applyBorder="1" applyAlignment="1">
      <alignment vertical="center"/>
    </xf>
    <xf numFmtId="173" fontId="48" fillId="0" borderId="12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44" fillId="0" borderId="0" xfId="0" applyFont="1" applyFill="1" applyAlignment="1">
      <alignment/>
    </xf>
    <xf numFmtId="173" fontId="47" fillId="0" borderId="14" xfId="0" applyNumberFormat="1" applyFont="1" applyFill="1" applyBorder="1" applyAlignment="1">
      <alignment vertical="center" wrapText="1"/>
    </xf>
    <xf numFmtId="173" fontId="3" fillId="0" borderId="16" xfId="0" applyNumberFormat="1" applyFont="1" applyFill="1" applyBorder="1" applyAlignment="1">
      <alignment vertical="center"/>
    </xf>
    <xf numFmtId="173" fontId="4" fillId="0" borderId="16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51" fillId="0" borderId="2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1" fillId="0" borderId="2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7" fillId="0" borderId="21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1" fillId="0" borderId="24" xfId="0" applyFont="1" applyFill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9" fillId="0" borderId="25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23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view="pageLayout" workbookViewId="0" topLeftCell="A58">
      <selection activeCell="F88" sqref="F87:F89"/>
    </sheetView>
  </sheetViews>
  <sheetFormatPr defaultColWidth="9.140625" defaultRowHeight="15"/>
  <cols>
    <col min="1" max="1" width="15.421875" style="2" customWidth="1"/>
    <col min="2" max="2" width="50.421875" style="2" customWidth="1"/>
    <col min="3" max="3" width="14.28125" style="2" customWidth="1"/>
    <col min="4" max="4" width="12.8515625" style="84" customWidth="1"/>
    <col min="5" max="5" width="13.57421875" style="84" customWidth="1"/>
    <col min="6" max="6" width="14.28125" style="2" customWidth="1"/>
    <col min="7" max="7" width="12.57421875" style="0" hidden="1" customWidth="1"/>
    <col min="8" max="8" width="11.7109375" style="0" customWidth="1"/>
    <col min="9" max="9" width="12.57421875" style="0" customWidth="1"/>
    <col min="10" max="10" width="14.421875" style="0" customWidth="1"/>
  </cols>
  <sheetData>
    <row r="1" spans="1:7" ht="33" customHeight="1">
      <c r="A1" s="145" t="s">
        <v>89</v>
      </c>
      <c r="B1" s="145"/>
      <c r="C1" s="145"/>
      <c r="D1" s="145"/>
      <c r="E1" s="145"/>
      <c r="F1" s="145"/>
      <c r="G1" s="145"/>
    </row>
    <row r="2" spans="1:6" ht="12.75" customHeight="1">
      <c r="A2" s="5"/>
      <c r="B2" s="6"/>
      <c r="C2" s="6"/>
      <c r="D2" s="70"/>
      <c r="E2" s="70"/>
      <c r="F2" s="7" t="s">
        <v>76</v>
      </c>
    </row>
    <row r="3" spans="1:7" s="4" customFormat="1" ht="36.75" customHeight="1">
      <c r="A3" s="123" t="s">
        <v>75</v>
      </c>
      <c r="B3" s="123"/>
      <c r="C3" s="103" t="s">
        <v>42</v>
      </c>
      <c r="D3" s="122" t="s">
        <v>26</v>
      </c>
      <c r="E3" s="122" t="s">
        <v>90</v>
      </c>
      <c r="F3" s="92" t="s">
        <v>43</v>
      </c>
      <c r="G3" s="92" t="s">
        <v>43</v>
      </c>
    </row>
    <row r="4" spans="1:7" s="4" customFormat="1" ht="12.75">
      <c r="A4" s="123"/>
      <c r="B4" s="123"/>
      <c r="C4" s="103"/>
      <c r="D4" s="122"/>
      <c r="E4" s="122"/>
      <c r="F4" s="92"/>
      <c r="G4" s="92"/>
    </row>
    <row r="5" spans="1:7" s="4" customFormat="1" ht="32.25" customHeight="1">
      <c r="A5" s="123"/>
      <c r="B5" s="123"/>
      <c r="C5" s="103"/>
      <c r="D5" s="122"/>
      <c r="E5" s="122"/>
      <c r="F5" s="92"/>
      <c r="G5" s="92"/>
    </row>
    <row r="6" spans="1:7" ht="24" customHeight="1" thickBot="1">
      <c r="A6" s="128" t="s">
        <v>0</v>
      </c>
      <c r="B6" s="129"/>
      <c r="C6" s="20">
        <f>C8+C22</f>
        <v>69542.70000000001</v>
      </c>
      <c r="D6" s="71">
        <f>D8+D22+D21</f>
        <v>175596.00000000003</v>
      </c>
      <c r="E6" s="71">
        <f>E8+E22+E21</f>
        <v>110688.99999999999</v>
      </c>
      <c r="F6" s="42">
        <f>F8+F22</f>
        <v>177373.7</v>
      </c>
      <c r="G6" s="42">
        <f>G8+G22</f>
        <v>46071.2</v>
      </c>
    </row>
    <row r="7" spans="1:7" ht="16.5" thickBot="1">
      <c r="A7" s="97" t="s">
        <v>25</v>
      </c>
      <c r="B7" s="98"/>
      <c r="C7" s="21"/>
      <c r="D7" s="72"/>
      <c r="E7" s="72"/>
      <c r="F7" s="43"/>
      <c r="G7" s="43"/>
    </row>
    <row r="8" spans="1:7" ht="16.5" thickBot="1">
      <c r="A8" s="101" t="s">
        <v>44</v>
      </c>
      <c r="B8" s="102"/>
      <c r="C8" s="22">
        <f>C9+C16</f>
        <v>39945.100000000006</v>
      </c>
      <c r="D8" s="73">
        <f>D9+D16</f>
        <v>40542.700000000004</v>
      </c>
      <c r="E8" s="73">
        <f>E9+E16</f>
        <v>34246.799999999996</v>
      </c>
      <c r="F8" s="44">
        <f>F9+F16</f>
        <v>42373.6</v>
      </c>
      <c r="G8" s="44">
        <f>G9+G16</f>
        <v>38474.6</v>
      </c>
    </row>
    <row r="9" spans="1:15" ht="20.25" customHeight="1" thickBot="1">
      <c r="A9" s="97" t="s">
        <v>21</v>
      </c>
      <c r="B9" s="98"/>
      <c r="C9" s="21">
        <f>SUM(C11:C15)</f>
        <v>39163.100000000006</v>
      </c>
      <c r="D9" s="72">
        <f>SUM(D11:D15)</f>
        <v>39563.100000000006</v>
      </c>
      <c r="E9" s="72">
        <f>SUM(E11:E15)</f>
        <v>33516.2</v>
      </c>
      <c r="F9" s="43">
        <f>SUM(F11:F15)</f>
        <v>41326.1</v>
      </c>
      <c r="G9" s="43">
        <f>SUM(G11:G15)</f>
        <v>37742.6</v>
      </c>
      <c r="O9" s="1"/>
    </row>
    <row r="10" spans="1:7" ht="16.5" thickBot="1">
      <c r="A10" s="8" t="s">
        <v>1</v>
      </c>
      <c r="B10" s="9"/>
      <c r="C10" s="23"/>
      <c r="D10" s="35"/>
      <c r="E10" s="35"/>
      <c r="F10" s="45"/>
      <c r="G10" s="45"/>
    </row>
    <row r="11" spans="1:7" ht="16.5" thickBot="1">
      <c r="A11" s="10" t="s">
        <v>27</v>
      </c>
      <c r="B11" s="9"/>
      <c r="C11" s="23">
        <v>33752.3</v>
      </c>
      <c r="D11" s="35">
        <v>34152.3</v>
      </c>
      <c r="E11" s="35">
        <v>29215.9</v>
      </c>
      <c r="F11" s="45">
        <v>35789.3</v>
      </c>
      <c r="G11" s="45">
        <v>32665.5</v>
      </c>
    </row>
    <row r="12" spans="1:7" ht="16.5" thickBot="1">
      <c r="A12" s="99" t="s">
        <v>51</v>
      </c>
      <c r="B12" s="100"/>
      <c r="C12" s="23">
        <v>1820.8</v>
      </c>
      <c r="D12" s="35">
        <v>1820.8</v>
      </c>
      <c r="E12" s="35">
        <v>1519.1</v>
      </c>
      <c r="F12" s="45">
        <v>1820.8</v>
      </c>
      <c r="G12" s="45">
        <v>1477.1</v>
      </c>
    </row>
    <row r="13" spans="1:7" ht="16.5" thickBot="1">
      <c r="A13" s="11" t="s">
        <v>52</v>
      </c>
      <c r="B13" s="12"/>
      <c r="C13" s="23">
        <v>920</v>
      </c>
      <c r="D13" s="35">
        <v>920</v>
      </c>
      <c r="E13" s="35">
        <v>552.9</v>
      </c>
      <c r="F13" s="45">
        <v>918.2</v>
      </c>
      <c r="G13" s="45">
        <v>630</v>
      </c>
    </row>
    <row r="14" spans="1:8" ht="16.5" thickBot="1">
      <c r="A14" s="99" t="s">
        <v>45</v>
      </c>
      <c r="B14" s="100"/>
      <c r="C14" s="23">
        <v>2670</v>
      </c>
      <c r="D14" s="35">
        <v>2670</v>
      </c>
      <c r="E14" s="35">
        <v>2227.7</v>
      </c>
      <c r="F14" s="45">
        <v>2797.2</v>
      </c>
      <c r="G14" s="45">
        <v>2970</v>
      </c>
      <c r="H14" s="3"/>
    </row>
    <row r="15" spans="1:8" ht="16.5" thickBot="1">
      <c r="A15" s="99" t="s">
        <v>53</v>
      </c>
      <c r="B15" s="100"/>
      <c r="C15" s="23">
        <v>0</v>
      </c>
      <c r="D15" s="35"/>
      <c r="E15" s="35">
        <v>0.6</v>
      </c>
      <c r="F15" s="45">
        <v>0.6</v>
      </c>
      <c r="G15" s="45"/>
      <c r="H15" s="3"/>
    </row>
    <row r="16" spans="1:7" ht="21.75" customHeight="1" thickBot="1">
      <c r="A16" s="8" t="s">
        <v>22</v>
      </c>
      <c r="B16" s="9"/>
      <c r="C16" s="21">
        <f>C18+C19+C20</f>
        <v>782</v>
      </c>
      <c r="D16" s="72">
        <f>D18+D19+D20</f>
        <v>979.6</v>
      </c>
      <c r="E16" s="72">
        <f>E18+E19+E20</f>
        <v>730.6</v>
      </c>
      <c r="F16" s="43">
        <f>F18+F19+F20</f>
        <v>1047.5</v>
      </c>
      <c r="G16" s="43">
        <f>G18+G19+G20</f>
        <v>732</v>
      </c>
    </row>
    <row r="17" spans="1:7" ht="16.5" customHeight="1" thickBot="1">
      <c r="A17" s="8" t="s">
        <v>1</v>
      </c>
      <c r="B17" s="9"/>
      <c r="C17" s="23"/>
      <c r="D17" s="35"/>
      <c r="E17" s="35"/>
      <c r="F17" s="45"/>
      <c r="G17" s="45"/>
    </row>
    <row r="18" spans="1:7" ht="33.75" customHeight="1" thickBot="1">
      <c r="A18" s="126" t="s">
        <v>46</v>
      </c>
      <c r="B18" s="127"/>
      <c r="C18" s="23">
        <v>777</v>
      </c>
      <c r="D18" s="35">
        <v>777</v>
      </c>
      <c r="E18" s="35">
        <v>501.8</v>
      </c>
      <c r="F18" s="45">
        <v>818.7</v>
      </c>
      <c r="G18" s="45">
        <v>722</v>
      </c>
    </row>
    <row r="19" spans="1:7" ht="21.75" customHeight="1" thickBot="1">
      <c r="A19" s="126" t="s">
        <v>47</v>
      </c>
      <c r="B19" s="127"/>
      <c r="C19" s="23">
        <v>5</v>
      </c>
      <c r="D19" s="35">
        <v>202.6</v>
      </c>
      <c r="E19" s="35">
        <v>228.8</v>
      </c>
      <c r="F19" s="45">
        <v>228.8</v>
      </c>
      <c r="G19" s="45">
        <v>10</v>
      </c>
    </row>
    <row r="20" spans="1:7" ht="16.5" thickBot="1">
      <c r="A20" s="99" t="s">
        <v>48</v>
      </c>
      <c r="B20" s="100"/>
      <c r="C20" s="23">
        <v>0</v>
      </c>
      <c r="D20" s="35">
        <v>0</v>
      </c>
      <c r="E20" s="35">
        <v>0</v>
      </c>
      <c r="F20" s="45">
        <v>0</v>
      </c>
      <c r="G20" s="45">
        <v>0</v>
      </c>
    </row>
    <row r="21" spans="1:7" ht="16.5" thickBot="1">
      <c r="A21" s="90" t="s">
        <v>91</v>
      </c>
      <c r="B21" s="91"/>
      <c r="C21" s="23"/>
      <c r="D21" s="71">
        <v>53.2</v>
      </c>
      <c r="E21" s="71">
        <v>53.2</v>
      </c>
      <c r="F21" s="42">
        <v>53.2</v>
      </c>
      <c r="G21" s="45"/>
    </row>
    <row r="22" spans="1:7" ht="16.5" thickBot="1">
      <c r="A22" s="118" t="s">
        <v>2</v>
      </c>
      <c r="B22" s="119"/>
      <c r="C22" s="20">
        <f>C24+C29+C31+C32</f>
        <v>29597.6</v>
      </c>
      <c r="D22" s="71">
        <f>D24+D32+D33</f>
        <v>135000.1</v>
      </c>
      <c r="E22" s="71">
        <f>E24+E29+E31+E32+E33</f>
        <v>76388.99999999999</v>
      </c>
      <c r="F22" s="42">
        <f>F24+F29+F31+F32+F33</f>
        <v>135000.1</v>
      </c>
      <c r="G22" s="42">
        <f>G24+G29+G31+G32</f>
        <v>7596.6</v>
      </c>
    </row>
    <row r="23" spans="1:7" ht="16.5" thickBot="1">
      <c r="A23" s="97" t="s">
        <v>25</v>
      </c>
      <c r="B23" s="98"/>
      <c r="C23" s="21"/>
      <c r="D23" s="35"/>
      <c r="E23" s="35"/>
      <c r="F23" s="45"/>
      <c r="G23" s="45"/>
    </row>
    <row r="24" spans="1:7" ht="22.5" customHeight="1" thickBot="1">
      <c r="A24" s="130" t="s">
        <v>3</v>
      </c>
      <c r="B24" s="131"/>
      <c r="C24" s="24">
        <f>SUM(C25:C28)</f>
        <v>29597.6</v>
      </c>
      <c r="D24" s="74">
        <f>SUM(D25:D28)</f>
        <v>134890.7</v>
      </c>
      <c r="E24" s="74">
        <f>SUM(E25:E28)</f>
        <v>76279.59999999999</v>
      </c>
      <c r="F24" s="74">
        <f>SUM(F25:F28)</f>
        <v>134890.7</v>
      </c>
      <c r="G24" s="46">
        <f>SUM(G25:G28)</f>
        <v>7596.6</v>
      </c>
    </row>
    <row r="25" spans="1:7" ht="20.25" customHeight="1" thickBot="1">
      <c r="A25" s="97" t="s">
        <v>4</v>
      </c>
      <c r="B25" s="98"/>
      <c r="C25" s="25">
        <v>7392.8</v>
      </c>
      <c r="D25" s="36">
        <v>8766.3</v>
      </c>
      <c r="E25" s="36">
        <v>7305.2</v>
      </c>
      <c r="F25" s="47">
        <v>8766.3</v>
      </c>
      <c r="G25" s="47">
        <v>7392.8</v>
      </c>
    </row>
    <row r="26" spans="1:7" ht="23.25" customHeight="1" thickBot="1">
      <c r="A26" s="97" t="s">
        <v>5</v>
      </c>
      <c r="B26" s="98"/>
      <c r="C26" s="25">
        <v>205</v>
      </c>
      <c r="D26" s="36">
        <v>232.4</v>
      </c>
      <c r="E26" s="36">
        <v>177.5</v>
      </c>
      <c r="F26" s="47">
        <v>232.4</v>
      </c>
      <c r="G26" s="47">
        <v>203.8</v>
      </c>
    </row>
    <row r="27" spans="1:7" ht="20.25" customHeight="1" thickBot="1">
      <c r="A27" s="97" t="s">
        <v>6</v>
      </c>
      <c r="B27" s="98"/>
      <c r="C27" s="25">
        <v>21999.8</v>
      </c>
      <c r="D27" s="47">
        <v>111035.1</v>
      </c>
      <c r="E27" s="36">
        <v>68796.9</v>
      </c>
      <c r="F27" s="47">
        <v>111035.1</v>
      </c>
      <c r="G27" s="47">
        <v>0</v>
      </c>
    </row>
    <row r="28" spans="1:7" ht="17.25" customHeight="1" thickBot="1">
      <c r="A28" s="120" t="s">
        <v>7</v>
      </c>
      <c r="B28" s="121"/>
      <c r="C28" s="26"/>
      <c r="D28" s="67">
        <v>14856.9</v>
      </c>
      <c r="E28" s="67">
        <v>0</v>
      </c>
      <c r="F28" s="48">
        <v>14856.9</v>
      </c>
      <c r="G28" s="48"/>
    </row>
    <row r="29" spans="1:7" ht="20.25" customHeight="1" thickBot="1">
      <c r="A29" s="124" t="s">
        <v>8</v>
      </c>
      <c r="B29" s="125"/>
      <c r="C29" s="27"/>
      <c r="D29" s="67"/>
      <c r="E29" s="67"/>
      <c r="F29" s="48"/>
      <c r="G29" s="48"/>
    </row>
    <row r="30" spans="1:7" ht="18.75" customHeight="1" thickBot="1">
      <c r="A30" s="120" t="s">
        <v>29</v>
      </c>
      <c r="B30" s="121"/>
      <c r="C30" s="26"/>
      <c r="D30" s="36"/>
      <c r="E30" s="36"/>
      <c r="F30" s="49"/>
      <c r="G30" s="49"/>
    </row>
    <row r="31" spans="1:7" ht="63" customHeight="1" thickBot="1">
      <c r="A31" s="142" t="s">
        <v>49</v>
      </c>
      <c r="B31" s="143"/>
      <c r="C31" s="26"/>
      <c r="D31" s="36"/>
      <c r="E31" s="36"/>
      <c r="F31" s="46"/>
      <c r="G31" s="46"/>
    </row>
    <row r="32" spans="1:7" ht="33" customHeight="1" thickBot="1">
      <c r="A32" s="142" t="s">
        <v>50</v>
      </c>
      <c r="B32" s="143"/>
      <c r="C32" s="26">
        <v>0</v>
      </c>
      <c r="D32" s="36">
        <v>0</v>
      </c>
      <c r="E32" s="36">
        <v>0</v>
      </c>
      <c r="F32" s="49">
        <v>0</v>
      </c>
      <c r="G32" s="49">
        <v>0</v>
      </c>
    </row>
    <row r="33" spans="1:7" ht="33" customHeight="1" thickBot="1">
      <c r="A33" s="93" t="s">
        <v>84</v>
      </c>
      <c r="B33" s="94"/>
      <c r="C33" s="26"/>
      <c r="D33" s="36">
        <v>109.4</v>
      </c>
      <c r="E33" s="36">
        <v>109.4</v>
      </c>
      <c r="F33" s="56">
        <v>109.4</v>
      </c>
      <c r="G33" s="56"/>
    </row>
    <row r="34" spans="1:7" ht="16.5" thickBot="1">
      <c r="A34" s="118" t="s">
        <v>9</v>
      </c>
      <c r="B34" s="119"/>
      <c r="C34" s="28">
        <f>C36+C37</f>
        <v>69432.2</v>
      </c>
      <c r="D34" s="28">
        <f>D36+D37</f>
        <v>184907.00000000003</v>
      </c>
      <c r="E34" s="75">
        <v>111814.6</v>
      </c>
      <c r="F34" s="50">
        <f>F36+F37</f>
        <v>182742.60000000003</v>
      </c>
      <c r="G34" s="50">
        <f>G36+G37</f>
        <v>48325.8</v>
      </c>
    </row>
    <row r="35" spans="1:7" ht="16.5" thickBot="1">
      <c r="A35" s="108" t="s">
        <v>1</v>
      </c>
      <c r="B35" s="109"/>
      <c r="C35" s="20"/>
      <c r="D35" s="71"/>
      <c r="E35" s="71"/>
      <c r="F35" s="42"/>
      <c r="G35" s="42"/>
    </row>
    <row r="36" spans="1:7" ht="16.5" thickBot="1">
      <c r="A36" s="108" t="s">
        <v>54</v>
      </c>
      <c r="B36" s="109"/>
      <c r="C36" s="20">
        <f>C40+C43+C56+C62+C70</f>
        <v>22204.8</v>
      </c>
      <c r="D36" s="71">
        <f>D40+D43+D56+D62+D70</f>
        <v>126124.40000000001</v>
      </c>
      <c r="E36" s="71">
        <f>E40+E43+E56+E62+E70</f>
        <v>68974.4</v>
      </c>
      <c r="F36" s="42">
        <f>F40+F43+F56+F62+F70</f>
        <v>126124.40000000001</v>
      </c>
      <c r="G36" s="42">
        <f>G40+G43+G56+G62+G70</f>
        <v>3175</v>
      </c>
    </row>
    <row r="37" spans="1:7" ht="16.5" thickBot="1">
      <c r="A37" s="108" t="s">
        <v>55</v>
      </c>
      <c r="B37" s="109"/>
      <c r="C37" s="20">
        <f>C41+C44+C57+C63+C67+C68+C71</f>
        <v>47227.4</v>
      </c>
      <c r="D37" s="71">
        <f>D41+D44+D57+D63+D67+D68+D71</f>
        <v>58782.60000000001</v>
      </c>
      <c r="E37" s="71">
        <f>E41+E44+E57+E63+E67+E68+E71</f>
        <v>42840.1</v>
      </c>
      <c r="F37" s="42">
        <f>F41+F44+F57+F63+F67+F68+F71</f>
        <v>56618.20000000001</v>
      </c>
      <c r="G37" s="42">
        <f>G41+G44+G57+G63+G67+G68+G71</f>
        <v>45150.8</v>
      </c>
    </row>
    <row r="38" spans="1:7" ht="16.5" thickBot="1">
      <c r="A38" s="108" t="s">
        <v>56</v>
      </c>
      <c r="B38" s="109"/>
      <c r="C38" s="20">
        <f>C45</f>
        <v>1999.8</v>
      </c>
      <c r="D38" s="71">
        <f>D45</f>
        <v>16856.7</v>
      </c>
      <c r="E38" s="71">
        <f>E45</f>
        <v>0</v>
      </c>
      <c r="F38" s="71">
        <f>F45</f>
        <v>16856.7</v>
      </c>
      <c r="G38" s="42">
        <f>G45</f>
        <v>13816.2</v>
      </c>
    </row>
    <row r="39" spans="1:7" ht="63.75" customHeight="1" thickBot="1">
      <c r="A39" s="112" t="s">
        <v>61</v>
      </c>
      <c r="B39" s="113"/>
      <c r="C39" s="27">
        <f>C40+C41</f>
        <v>205</v>
      </c>
      <c r="D39" s="65">
        <f>D40+D41</f>
        <v>232.4</v>
      </c>
      <c r="E39" s="65">
        <f>E40+E41</f>
        <v>177.5</v>
      </c>
      <c r="F39" s="51">
        <f>F40+F41</f>
        <v>232.4</v>
      </c>
      <c r="G39" s="51">
        <f>G40+G41</f>
        <v>151.4</v>
      </c>
    </row>
    <row r="40" spans="1:7" ht="20.25" customHeight="1" thickBot="1">
      <c r="A40" s="104" t="s">
        <v>57</v>
      </c>
      <c r="B40" s="105"/>
      <c r="C40" s="64">
        <v>205</v>
      </c>
      <c r="D40" s="33">
        <v>232.4</v>
      </c>
      <c r="E40" s="33">
        <v>177.5</v>
      </c>
      <c r="F40" s="52">
        <v>232.4</v>
      </c>
      <c r="G40" s="52">
        <v>151.4</v>
      </c>
    </row>
    <row r="41" spans="1:7" ht="26.25" customHeight="1" thickBot="1">
      <c r="A41" s="106" t="s">
        <v>58</v>
      </c>
      <c r="B41" s="107"/>
      <c r="C41" s="64">
        <v>0</v>
      </c>
      <c r="D41" s="33">
        <v>0</v>
      </c>
      <c r="E41" s="33">
        <v>0</v>
      </c>
      <c r="F41" s="52">
        <v>0</v>
      </c>
      <c r="G41" s="52">
        <v>0</v>
      </c>
    </row>
    <row r="42" spans="1:7" ht="33.75" customHeight="1">
      <c r="A42" s="110" t="s">
        <v>62</v>
      </c>
      <c r="B42" s="111"/>
      <c r="C42" s="65">
        <f>C43+C44</f>
        <v>49341.6</v>
      </c>
      <c r="D42" s="65">
        <f>D43+D44</f>
        <v>79368.90000000001</v>
      </c>
      <c r="E42" s="65">
        <f>E43+E44</f>
        <v>48614.799999999996</v>
      </c>
      <c r="F42" s="51">
        <f>F43+F44</f>
        <v>77787.90000000001</v>
      </c>
      <c r="G42" s="51">
        <f>G43+G44</f>
        <v>25009.2</v>
      </c>
    </row>
    <row r="43" spans="1:7" ht="24" customHeight="1">
      <c r="A43" s="132" t="s">
        <v>57</v>
      </c>
      <c r="B43" s="133"/>
      <c r="C43" s="66">
        <v>21999.8</v>
      </c>
      <c r="D43" s="76">
        <v>40404</v>
      </c>
      <c r="E43" s="76">
        <v>20933.2</v>
      </c>
      <c r="F43" s="53">
        <v>40404</v>
      </c>
      <c r="G43" s="53">
        <v>3023.6</v>
      </c>
    </row>
    <row r="44" spans="1:7" ht="24" customHeight="1" thickBot="1">
      <c r="A44" s="116" t="s">
        <v>58</v>
      </c>
      <c r="B44" s="117"/>
      <c r="C44" s="37">
        <v>27341.8</v>
      </c>
      <c r="D44" s="37">
        <f>SUM(D46:D54)-D43</f>
        <v>38964.90000000001</v>
      </c>
      <c r="E44" s="37">
        <f>SUM(E46:E54)-E43</f>
        <v>27681.599999999995</v>
      </c>
      <c r="F44" s="54">
        <f>SUM(F46:F53)-F43</f>
        <v>37383.90000000001</v>
      </c>
      <c r="G44" s="54">
        <f>SUM(G46:G53)-G43</f>
        <v>21985.600000000002</v>
      </c>
    </row>
    <row r="45" spans="1:7" ht="21.75" customHeight="1" thickBot="1">
      <c r="A45" s="106" t="s">
        <v>56</v>
      </c>
      <c r="B45" s="107"/>
      <c r="C45" s="33">
        <v>1999.8</v>
      </c>
      <c r="D45" s="33">
        <v>16856.7</v>
      </c>
      <c r="E45" s="33">
        <v>0</v>
      </c>
      <c r="F45" s="55">
        <v>16856.7</v>
      </c>
      <c r="G45" s="55">
        <v>13816.2</v>
      </c>
    </row>
    <row r="46" spans="1:7" ht="36" customHeight="1" thickBot="1">
      <c r="A46" s="95" t="s">
        <v>72</v>
      </c>
      <c r="B46" s="96"/>
      <c r="C46" s="34">
        <v>1080</v>
      </c>
      <c r="D46" s="34">
        <v>1795.4</v>
      </c>
      <c r="E46" s="38">
        <v>977.6</v>
      </c>
      <c r="F46" s="56">
        <v>1479.2</v>
      </c>
      <c r="G46" s="56">
        <v>543.6</v>
      </c>
    </row>
    <row r="47" spans="1:7" ht="31.5" customHeight="1" thickBot="1">
      <c r="A47" s="95" t="s">
        <v>79</v>
      </c>
      <c r="B47" s="96"/>
      <c r="C47" s="34">
        <v>15839.1</v>
      </c>
      <c r="D47" s="34">
        <v>33801</v>
      </c>
      <c r="E47" s="38">
        <v>13299.4</v>
      </c>
      <c r="F47" s="56">
        <v>33801</v>
      </c>
      <c r="G47" s="56">
        <v>13816.2</v>
      </c>
    </row>
    <row r="48" spans="1:7" ht="31.5" customHeight="1" thickBot="1">
      <c r="A48" s="95" t="s">
        <v>80</v>
      </c>
      <c r="B48" s="96"/>
      <c r="C48" s="34">
        <v>100</v>
      </c>
      <c r="D48" s="34">
        <v>3.3</v>
      </c>
      <c r="E48" s="38">
        <v>3.3</v>
      </c>
      <c r="F48" s="56">
        <v>3.3</v>
      </c>
      <c r="G48" s="56">
        <v>100</v>
      </c>
    </row>
    <row r="49" spans="1:7" ht="33.75" customHeight="1" thickBot="1">
      <c r="A49" s="95" t="s">
        <v>73</v>
      </c>
      <c r="B49" s="96"/>
      <c r="C49" s="34">
        <v>292</v>
      </c>
      <c r="D49" s="34">
        <v>292</v>
      </c>
      <c r="E49" s="38">
        <v>184.3</v>
      </c>
      <c r="F49" s="56">
        <v>290</v>
      </c>
      <c r="G49" s="56">
        <v>280.6</v>
      </c>
    </row>
    <row r="50" spans="1:7" ht="33.75" customHeight="1" thickBot="1">
      <c r="A50" s="95" t="s">
        <v>85</v>
      </c>
      <c r="B50" s="96"/>
      <c r="C50" s="34">
        <v>0</v>
      </c>
      <c r="D50" s="34">
        <v>0</v>
      </c>
      <c r="E50" s="38">
        <v>0</v>
      </c>
      <c r="F50" s="56">
        <v>0</v>
      </c>
      <c r="G50" s="56">
        <v>1000</v>
      </c>
    </row>
    <row r="51" spans="1:7" ht="33.75" customHeight="1" thickBot="1">
      <c r="A51" s="95" t="s">
        <v>81</v>
      </c>
      <c r="B51" s="96"/>
      <c r="C51" s="34">
        <v>500</v>
      </c>
      <c r="D51" s="34">
        <v>5292.2</v>
      </c>
      <c r="E51" s="38">
        <v>1646</v>
      </c>
      <c r="F51" s="56">
        <v>4300</v>
      </c>
      <c r="G51" s="56">
        <v>600</v>
      </c>
    </row>
    <row r="52" spans="1:7" ht="21.75" customHeight="1" thickBot="1">
      <c r="A52" s="114" t="s">
        <v>66</v>
      </c>
      <c r="B52" s="115"/>
      <c r="C52" s="34">
        <v>27330.5</v>
      </c>
      <c r="D52" s="34">
        <v>32061.6</v>
      </c>
      <c r="E52" s="38">
        <v>27602.1</v>
      </c>
      <c r="F52" s="56">
        <v>32061.6</v>
      </c>
      <c r="G52" s="56">
        <v>5208</v>
      </c>
    </row>
    <row r="53" spans="1:7" ht="21.75" customHeight="1" thickBot="1">
      <c r="A53" s="114" t="s">
        <v>67</v>
      </c>
      <c r="B53" s="115"/>
      <c r="C53" s="34">
        <v>4100</v>
      </c>
      <c r="D53" s="34">
        <v>5852.8</v>
      </c>
      <c r="E53" s="38">
        <v>4754.2</v>
      </c>
      <c r="F53" s="56">
        <v>5852.8</v>
      </c>
      <c r="G53" s="56">
        <v>3460.8</v>
      </c>
    </row>
    <row r="54" spans="1:7" ht="39.75" customHeight="1" thickBot="1">
      <c r="A54" s="95" t="s">
        <v>87</v>
      </c>
      <c r="B54" s="96"/>
      <c r="C54" s="34">
        <v>100</v>
      </c>
      <c r="D54" s="34">
        <v>270.6</v>
      </c>
      <c r="E54" s="38">
        <v>147.9</v>
      </c>
      <c r="F54" s="56">
        <v>270.6</v>
      </c>
      <c r="G54" s="56"/>
    </row>
    <row r="55" spans="1:7" ht="32.25" customHeight="1" thickBot="1">
      <c r="A55" s="95" t="s">
        <v>63</v>
      </c>
      <c r="B55" s="96"/>
      <c r="C55" s="34">
        <f>C56+C57</f>
        <v>278.5</v>
      </c>
      <c r="D55" s="34">
        <f>D56+D57</f>
        <v>248.5</v>
      </c>
      <c r="E55" s="34">
        <f>E56+E57</f>
        <v>142.9</v>
      </c>
      <c r="F55" s="56">
        <f>F56+F57</f>
        <v>238.5</v>
      </c>
      <c r="G55" s="56">
        <f>G56+G57</f>
        <v>95.5</v>
      </c>
    </row>
    <row r="56" spans="1:7" ht="21.75" customHeight="1" thickBot="1">
      <c r="A56" s="104" t="s">
        <v>57</v>
      </c>
      <c r="B56" s="105"/>
      <c r="C56" s="34"/>
      <c r="D56" s="34"/>
      <c r="E56" s="34"/>
      <c r="F56" s="56"/>
      <c r="G56" s="56"/>
    </row>
    <row r="57" spans="1:7" ht="22.5" customHeight="1" thickBot="1">
      <c r="A57" s="106" t="s">
        <v>58</v>
      </c>
      <c r="B57" s="107"/>
      <c r="C57" s="34">
        <f>SUM(C58:C60)</f>
        <v>278.5</v>
      </c>
      <c r="D57" s="34">
        <f>SUM(D58:D60)</f>
        <v>248.5</v>
      </c>
      <c r="E57" s="34">
        <f>SUM(E58:E60)</f>
        <v>142.9</v>
      </c>
      <c r="F57" s="56">
        <f>SUM(F58:F60)</f>
        <v>238.5</v>
      </c>
      <c r="G57" s="56">
        <f>SUM(G58:G60)</f>
        <v>95.5</v>
      </c>
    </row>
    <row r="58" spans="1:7" ht="22.5" customHeight="1" thickBot="1">
      <c r="A58" s="114" t="s">
        <v>68</v>
      </c>
      <c r="B58" s="115"/>
      <c r="C58" s="34">
        <v>38.5</v>
      </c>
      <c r="D58" s="34">
        <v>38.5</v>
      </c>
      <c r="E58" s="38">
        <v>32.1</v>
      </c>
      <c r="F58" s="56">
        <v>38.5</v>
      </c>
      <c r="G58" s="56">
        <v>38.5</v>
      </c>
    </row>
    <row r="59" spans="1:7" ht="22.5" customHeight="1" thickBot="1">
      <c r="A59" s="114" t="s">
        <v>83</v>
      </c>
      <c r="B59" s="115"/>
      <c r="C59" s="34">
        <v>230</v>
      </c>
      <c r="D59" s="34">
        <v>200</v>
      </c>
      <c r="E59" s="34">
        <v>110.8</v>
      </c>
      <c r="F59" s="56">
        <v>200</v>
      </c>
      <c r="G59" s="56">
        <v>55</v>
      </c>
    </row>
    <row r="60" spans="1:7" ht="32.25" customHeight="1" thickBot="1">
      <c r="A60" s="95" t="s">
        <v>82</v>
      </c>
      <c r="B60" s="96"/>
      <c r="C60" s="34">
        <v>10</v>
      </c>
      <c r="D60" s="34">
        <v>10</v>
      </c>
      <c r="E60" s="34">
        <v>0</v>
      </c>
      <c r="F60" s="56">
        <v>0</v>
      </c>
      <c r="G60" s="56">
        <v>2</v>
      </c>
    </row>
    <row r="61" spans="1:7" ht="32.25" customHeight="1" thickBot="1">
      <c r="A61" s="95" t="s">
        <v>64</v>
      </c>
      <c r="B61" s="96"/>
      <c r="C61" s="34">
        <f>C62+C63</f>
        <v>863.5</v>
      </c>
      <c r="D61" s="34">
        <f>D62+D63</f>
        <v>82777.8</v>
      </c>
      <c r="E61" s="34">
        <f>E62+E63</f>
        <v>45442.8</v>
      </c>
      <c r="F61" s="56">
        <f>F62+F63</f>
        <v>82777.8</v>
      </c>
      <c r="G61" s="56">
        <f>G62+G63</f>
        <v>0</v>
      </c>
    </row>
    <row r="62" spans="1:7" ht="22.5" customHeight="1" thickBot="1">
      <c r="A62" s="104" t="s">
        <v>57</v>
      </c>
      <c r="B62" s="105"/>
      <c r="C62" s="34">
        <v>0</v>
      </c>
      <c r="D62" s="34">
        <v>81937.3</v>
      </c>
      <c r="E62" s="34">
        <v>44988.3</v>
      </c>
      <c r="F62" s="56">
        <v>81937.3</v>
      </c>
      <c r="G62" s="56">
        <v>0</v>
      </c>
    </row>
    <row r="63" spans="1:7" ht="20.25" customHeight="1" thickBot="1">
      <c r="A63" s="106" t="s">
        <v>58</v>
      </c>
      <c r="B63" s="107"/>
      <c r="C63" s="34">
        <v>863.5</v>
      </c>
      <c r="D63" s="34">
        <v>840.5</v>
      </c>
      <c r="E63" s="34">
        <v>454.5</v>
      </c>
      <c r="F63" s="56">
        <v>840.5</v>
      </c>
      <c r="G63" s="56"/>
    </row>
    <row r="64" spans="1:7" ht="20.25" customHeight="1" thickBot="1">
      <c r="A64" s="106" t="s">
        <v>56</v>
      </c>
      <c r="B64" s="107"/>
      <c r="C64" s="36"/>
      <c r="D64" s="36"/>
      <c r="E64" s="36"/>
      <c r="F64" s="47"/>
      <c r="G64" s="47"/>
    </row>
    <row r="65" spans="1:7" ht="20.25" customHeight="1" thickBot="1">
      <c r="A65" s="114" t="s">
        <v>74</v>
      </c>
      <c r="B65" s="115"/>
      <c r="C65" s="36">
        <v>0</v>
      </c>
      <c r="D65" s="36">
        <v>0</v>
      </c>
      <c r="E65" s="86">
        <v>0</v>
      </c>
      <c r="F65" s="47">
        <v>0</v>
      </c>
      <c r="G65" s="47">
        <v>0</v>
      </c>
    </row>
    <row r="66" spans="1:7" ht="20.25" customHeight="1" thickBot="1">
      <c r="A66" s="104" t="s">
        <v>59</v>
      </c>
      <c r="B66" s="105"/>
      <c r="C66" s="67">
        <f>C67</f>
        <v>16228.6</v>
      </c>
      <c r="D66" s="67">
        <f>D67</f>
        <v>16071.4</v>
      </c>
      <c r="E66" s="67">
        <f>E67</f>
        <v>12816.8</v>
      </c>
      <c r="F66" s="48">
        <f>F67</f>
        <v>15900</v>
      </c>
      <c r="G66" s="48">
        <f>G67</f>
        <v>19145.3</v>
      </c>
    </row>
    <row r="67" spans="1:7" ht="20.25" customHeight="1" thickBot="1">
      <c r="A67" s="106" t="s">
        <v>58</v>
      </c>
      <c r="B67" s="107"/>
      <c r="C67" s="67">
        <v>16228.6</v>
      </c>
      <c r="D67" s="67">
        <v>16071.4</v>
      </c>
      <c r="E67" s="87">
        <v>12816.8</v>
      </c>
      <c r="F67" s="48">
        <v>15900</v>
      </c>
      <c r="G67" s="48">
        <v>19145.3</v>
      </c>
    </row>
    <row r="68" spans="1:7" ht="20.25" customHeight="1" thickBot="1">
      <c r="A68" s="95" t="s">
        <v>60</v>
      </c>
      <c r="B68" s="96"/>
      <c r="C68" s="68"/>
      <c r="D68" s="34"/>
      <c r="E68" s="34"/>
      <c r="F68" s="47"/>
      <c r="G68" s="47"/>
    </row>
    <row r="69" spans="1:7" ht="18" customHeight="1" thickBot="1">
      <c r="A69" s="95" t="s">
        <v>65</v>
      </c>
      <c r="B69" s="96"/>
      <c r="C69" s="68">
        <f>SUM(C73:C76)</f>
        <v>2515</v>
      </c>
      <c r="D69" s="68">
        <f>SUM(D73:D77)</f>
        <v>6208</v>
      </c>
      <c r="E69" s="68">
        <f>SUM(E73:E76)</f>
        <v>4619.7</v>
      </c>
      <c r="F69" s="57">
        <f>SUM(F73:F76)</f>
        <v>5806</v>
      </c>
      <c r="G69" s="57">
        <f>SUM(G73:G76)</f>
        <v>3924.4</v>
      </c>
    </row>
    <row r="70" spans="1:7" ht="20.25" customHeight="1" thickBot="1">
      <c r="A70" s="104" t="s">
        <v>57</v>
      </c>
      <c r="B70" s="105"/>
      <c r="C70" s="69"/>
      <c r="D70" s="34">
        <v>3550.7</v>
      </c>
      <c r="E70" s="34">
        <v>2875.4</v>
      </c>
      <c r="F70" s="47">
        <v>3550.7</v>
      </c>
      <c r="G70" s="47"/>
    </row>
    <row r="71" spans="1:7" ht="20.25" customHeight="1" thickBot="1">
      <c r="A71" s="106" t="s">
        <v>58</v>
      </c>
      <c r="B71" s="107"/>
      <c r="C71" s="34">
        <v>2515</v>
      </c>
      <c r="D71" s="34">
        <f>SUM(D73:D77)-D70</f>
        <v>2657.3</v>
      </c>
      <c r="E71" s="34">
        <f>SUM(E73:E77)-E70</f>
        <v>1744.2999999999997</v>
      </c>
      <c r="F71" s="34">
        <f>SUM(F73:F77)-F70</f>
        <v>2255.3</v>
      </c>
      <c r="G71" s="56">
        <f>SUM(G73:G76)</f>
        <v>3924.4</v>
      </c>
    </row>
    <row r="72" spans="1:16" ht="18.75" customHeight="1" thickBot="1">
      <c r="A72" s="106" t="s">
        <v>56</v>
      </c>
      <c r="B72" s="107"/>
      <c r="C72" s="36"/>
      <c r="D72" s="36"/>
      <c r="E72" s="36"/>
      <c r="F72" s="47"/>
      <c r="G72" s="47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8.75" customHeight="1" thickBot="1">
      <c r="A73" s="114" t="s">
        <v>69</v>
      </c>
      <c r="B73" s="115"/>
      <c r="C73" s="36">
        <v>13</v>
      </c>
      <c r="D73" s="36">
        <v>3706</v>
      </c>
      <c r="E73" s="86">
        <v>2953.1</v>
      </c>
      <c r="F73" s="47">
        <v>3706</v>
      </c>
      <c r="G73" s="47">
        <v>24.4</v>
      </c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8.75" customHeight="1" thickBot="1">
      <c r="A74" s="114" t="s">
        <v>70</v>
      </c>
      <c r="B74" s="115"/>
      <c r="C74" s="36">
        <v>200</v>
      </c>
      <c r="D74" s="36">
        <v>200</v>
      </c>
      <c r="E74" s="36">
        <v>0</v>
      </c>
      <c r="F74" s="47">
        <v>0</v>
      </c>
      <c r="G74" s="47">
        <v>300</v>
      </c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8.75" customHeight="1" thickBot="1">
      <c r="A75" s="114" t="s">
        <v>78</v>
      </c>
      <c r="B75" s="115"/>
      <c r="C75" s="36">
        <v>2</v>
      </c>
      <c r="D75" s="36">
        <v>2</v>
      </c>
      <c r="E75" s="86">
        <v>0</v>
      </c>
      <c r="F75" s="47">
        <v>0</v>
      </c>
      <c r="G75" s="47">
        <v>300</v>
      </c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8.75" customHeight="1" thickBot="1">
      <c r="A76" s="114" t="s">
        <v>71</v>
      </c>
      <c r="B76" s="115"/>
      <c r="C76" s="36">
        <v>2300</v>
      </c>
      <c r="D76" s="36">
        <v>2300</v>
      </c>
      <c r="E76" s="86">
        <v>1666.6</v>
      </c>
      <c r="F76" s="47">
        <v>2100</v>
      </c>
      <c r="G76" s="47">
        <v>3300</v>
      </c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8.75" customHeight="1" thickBot="1">
      <c r="A77" s="114" t="s">
        <v>88</v>
      </c>
      <c r="B77" s="115"/>
      <c r="C77" s="36">
        <v>0</v>
      </c>
      <c r="D77" s="36">
        <v>0</v>
      </c>
      <c r="E77" s="86">
        <v>0</v>
      </c>
      <c r="F77" s="47">
        <v>0</v>
      </c>
      <c r="G77" s="47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33" customHeight="1" thickBot="1">
      <c r="A78" s="140" t="s">
        <v>10</v>
      </c>
      <c r="B78" s="141"/>
      <c r="C78" s="30">
        <f>C6-C34</f>
        <v>110.50000000001455</v>
      </c>
      <c r="D78" s="39">
        <f>D6-D34</f>
        <v>-9311</v>
      </c>
      <c r="E78" s="39">
        <f>E6-E34</f>
        <v>-1125.6000000000204</v>
      </c>
      <c r="F78" s="58">
        <f>F6-F34</f>
        <v>-5368.900000000023</v>
      </c>
      <c r="G78" s="58">
        <f>G6-G34</f>
        <v>-2254.600000000006</v>
      </c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39" customHeight="1" thickBot="1">
      <c r="A79" s="140" t="s">
        <v>23</v>
      </c>
      <c r="B79" s="141"/>
      <c r="C79" s="30">
        <f>SUM(C80:C85)</f>
        <v>0</v>
      </c>
      <c r="D79" s="39">
        <f>SUM(D80:D85)</f>
        <v>0</v>
      </c>
      <c r="E79" s="39">
        <f>SUM(E80:E85)</f>
        <v>0</v>
      </c>
      <c r="F79" s="58">
        <f>SUM(F80:F85)</f>
        <v>0</v>
      </c>
      <c r="G79" s="58">
        <f>SUM(G80:G85)</f>
        <v>0</v>
      </c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33.75" customHeight="1" thickBot="1">
      <c r="A80" s="124" t="s">
        <v>40</v>
      </c>
      <c r="B80" s="125"/>
      <c r="C80" s="31"/>
      <c r="D80" s="40"/>
      <c r="E80" s="40"/>
      <c r="F80" s="49"/>
      <c r="G80" s="49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30.75" customHeight="1" thickBot="1">
      <c r="A81" s="112" t="s">
        <v>41</v>
      </c>
      <c r="B81" s="113"/>
      <c r="C81" s="27"/>
      <c r="D81" s="77"/>
      <c r="E81" s="77"/>
      <c r="F81" s="59"/>
      <c r="G81" s="59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30.75" customHeight="1" thickBot="1">
      <c r="A82" s="124" t="s">
        <v>11</v>
      </c>
      <c r="B82" s="125"/>
      <c r="C82" s="31"/>
      <c r="D82" s="78"/>
      <c r="E82" s="33"/>
      <c r="F82" s="52"/>
      <c r="G82" s="52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30" customHeight="1" thickBot="1">
      <c r="A83" s="124" t="s">
        <v>12</v>
      </c>
      <c r="B83" s="125"/>
      <c r="C83" s="32"/>
      <c r="D83" s="72"/>
      <c r="E83" s="72"/>
      <c r="F83" s="43"/>
      <c r="G83" s="4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36" customHeight="1" thickBot="1">
      <c r="A84" s="124" t="s">
        <v>24</v>
      </c>
      <c r="B84" s="125"/>
      <c r="C84" s="31"/>
      <c r="D84" s="40"/>
      <c r="E84" s="40"/>
      <c r="F84" s="49"/>
      <c r="G84" s="49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31.5" customHeight="1" thickBot="1">
      <c r="A85" s="124" t="s">
        <v>28</v>
      </c>
      <c r="B85" s="125"/>
      <c r="C85" s="31">
        <v>0</v>
      </c>
      <c r="D85" s="40">
        <v>0</v>
      </c>
      <c r="E85" s="34">
        <v>0</v>
      </c>
      <c r="F85" s="60">
        <v>0</v>
      </c>
      <c r="G85" s="60">
        <v>0</v>
      </c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6.5" customHeight="1" thickBot="1">
      <c r="A86" s="99" t="s">
        <v>15</v>
      </c>
      <c r="B86" s="100"/>
      <c r="C86" s="31"/>
      <c r="D86" s="34"/>
      <c r="E86" s="34"/>
      <c r="F86" s="60"/>
      <c r="G86" s="60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8" customHeight="1" thickBot="1">
      <c r="A87" s="124" t="s">
        <v>13</v>
      </c>
      <c r="B87" s="125"/>
      <c r="C87" s="85">
        <v>11893.8</v>
      </c>
      <c r="D87" s="35"/>
      <c r="E87" s="35">
        <v>11400.8</v>
      </c>
      <c r="F87" s="61">
        <v>7157.5</v>
      </c>
      <c r="G87" s="61">
        <f>D87+G78</f>
        <v>-2254.600000000006</v>
      </c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6.5" thickBot="1">
      <c r="A88" s="120" t="s">
        <v>14</v>
      </c>
      <c r="B88" s="121"/>
      <c r="C88" s="32"/>
      <c r="D88" s="35"/>
      <c r="E88" s="35"/>
      <c r="F88" s="61">
        <v>0</v>
      </c>
      <c r="G88" s="61">
        <v>0</v>
      </c>
      <c r="H88" s="63"/>
      <c r="I88" s="63"/>
      <c r="J88" s="63"/>
      <c r="K88" s="63"/>
      <c r="L88" s="63"/>
      <c r="M88" s="63"/>
      <c r="N88" s="63"/>
      <c r="O88" s="63"/>
      <c r="P88" s="63"/>
    </row>
    <row r="89" spans="1:7" ht="23.25" customHeight="1" thickBot="1">
      <c r="A89" s="124" t="s">
        <v>16</v>
      </c>
      <c r="B89" s="125"/>
      <c r="C89" s="32"/>
      <c r="D89" s="35"/>
      <c r="E89" s="35"/>
      <c r="F89" s="45"/>
      <c r="G89" s="45"/>
    </row>
    <row r="90" spans="1:7" ht="23.25" customHeight="1" thickBot="1">
      <c r="A90" s="124" t="s">
        <v>77</v>
      </c>
      <c r="B90" s="125"/>
      <c r="C90" s="32"/>
      <c r="D90" s="35"/>
      <c r="E90" s="35"/>
      <c r="F90" s="45"/>
      <c r="G90" s="45"/>
    </row>
    <row r="91" spans="1:7" ht="16.5" thickBot="1">
      <c r="A91" s="120" t="s">
        <v>17</v>
      </c>
      <c r="B91" s="121"/>
      <c r="C91" s="29"/>
      <c r="D91" s="35"/>
      <c r="E91" s="35"/>
      <c r="F91" s="45"/>
      <c r="G91" s="45"/>
    </row>
    <row r="92" spans="1:7" ht="16.5" thickBot="1">
      <c r="A92" s="120" t="s">
        <v>18</v>
      </c>
      <c r="B92" s="121"/>
      <c r="C92" s="29"/>
      <c r="D92" s="35"/>
      <c r="E92" s="35"/>
      <c r="F92" s="45"/>
      <c r="G92" s="45"/>
    </row>
    <row r="93" spans="1:7" ht="16.5" thickBot="1">
      <c r="A93" s="120" t="s">
        <v>19</v>
      </c>
      <c r="B93" s="121"/>
      <c r="C93" s="29"/>
      <c r="D93" s="35"/>
      <c r="E93" s="35"/>
      <c r="F93" s="45"/>
      <c r="G93" s="45"/>
    </row>
    <row r="94" spans="1:7" ht="33.75" customHeight="1" thickBot="1">
      <c r="A94" s="124" t="s">
        <v>20</v>
      </c>
      <c r="B94" s="125"/>
      <c r="C94" s="32"/>
      <c r="D94" s="35"/>
      <c r="E94" s="35"/>
      <c r="F94" s="45"/>
      <c r="G94" s="45"/>
    </row>
    <row r="95" spans="1:7" ht="37.5" customHeight="1" thickBot="1">
      <c r="A95" s="14"/>
      <c r="B95" s="13"/>
      <c r="C95" s="15"/>
      <c r="D95" s="79" t="s">
        <v>30</v>
      </c>
      <c r="E95" s="88"/>
      <c r="F95" s="62"/>
      <c r="G95" s="62"/>
    </row>
    <row r="96" spans="1:7" ht="19.5" customHeight="1" thickBot="1">
      <c r="A96" s="126" t="s">
        <v>31</v>
      </c>
      <c r="B96" s="127" t="s">
        <v>32</v>
      </c>
      <c r="C96" s="16"/>
      <c r="D96" s="80">
        <v>0</v>
      </c>
      <c r="E96" s="81"/>
      <c r="F96" s="41"/>
      <c r="G96" s="41"/>
    </row>
    <row r="97" spans="1:7" ht="20.25" customHeight="1" thickBot="1">
      <c r="A97" s="134" t="s">
        <v>33</v>
      </c>
      <c r="B97" s="135" t="s">
        <v>34</v>
      </c>
      <c r="C97" s="16"/>
      <c r="D97" s="80"/>
      <c r="E97" s="81"/>
      <c r="F97" s="41"/>
      <c r="G97" s="41"/>
    </row>
    <row r="98" spans="1:7" ht="18" customHeight="1" thickBot="1">
      <c r="A98" s="126" t="s">
        <v>35</v>
      </c>
      <c r="B98" s="127" t="s">
        <v>35</v>
      </c>
      <c r="C98" s="16"/>
      <c r="D98" s="81"/>
      <c r="E98" s="81"/>
      <c r="F98" s="41"/>
      <c r="G98" s="41"/>
    </row>
    <row r="99" spans="1:7" ht="18" customHeight="1" thickBot="1">
      <c r="A99" s="136" t="s">
        <v>36</v>
      </c>
      <c r="B99" s="137" t="s">
        <v>36</v>
      </c>
      <c r="C99" s="16"/>
      <c r="D99" s="81">
        <v>0</v>
      </c>
      <c r="E99" s="81"/>
      <c r="F99" s="41"/>
      <c r="G99" s="41"/>
    </row>
    <row r="100" spans="1:7" ht="19.5" customHeight="1" thickBot="1">
      <c r="A100" s="138" t="s">
        <v>37</v>
      </c>
      <c r="B100" s="139" t="s">
        <v>38</v>
      </c>
      <c r="C100" s="17"/>
      <c r="D100" s="82"/>
      <c r="E100" s="89"/>
      <c r="F100" s="41"/>
      <c r="G100" s="41"/>
    </row>
    <row r="101" spans="1:7" ht="30.75" customHeight="1" thickBot="1">
      <c r="A101" s="126" t="s">
        <v>39</v>
      </c>
      <c r="B101" s="127"/>
      <c r="C101" s="16"/>
      <c r="D101" s="81"/>
      <c r="E101" s="81"/>
      <c r="F101" s="41"/>
      <c r="G101" s="41"/>
    </row>
    <row r="102" spans="1:6" ht="8.25" customHeight="1">
      <c r="A102" s="144"/>
      <c r="B102" s="144"/>
      <c r="C102" s="144"/>
      <c r="D102" s="144"/>
      <c r="E102" s="144"/>
      <c r="F102" s="144"/>
    </row>
    <row r="103" spans="1:6" ht="15.75">
      <c r="A103" s="19" t="s">
        <v>86</v>
      </c>
      <c r="B103" s="19"/>
      <c r="C103" s="19"/>
      <c r="D103" s="83"/>
      <c r="E103" s="83"/>
      <c r="F103" s="18"/>
    </row>
    <row r="104" spans="1:6" ht="6" customHeight="1">
      <c r="A104" s="18"/>
      <c r="B104" s="18"/>
      <c r="C104" s="18"/>
      <c r="D104" s="83"/>
      <c r="E104" s="83"/>
      <c r="F104" s="18"/>
    </row>
    <row r="105" spans="1:6" ht="15.75">
      <c r="A105" s="18"/>
      <c r="B105" s="18"/>
      <c r="C105" s="18"/>
      <c r="D105" s="83"/>
      <c r="E105" s="83"/>
      <c r="F105" s="18"/>
    </row>
    <row r="106" spans="1:6" ht="15.75">
      <c r="A106" s="18"/>
      <c r="B106" s="18"/>
      <c r="C106" s="18"/>
      <c r="D106" s="83"/>
      <c r="E106" s="83"/>
      <c r="F106" s="18"/>
    </row>
    <row r="107" spans="1:6" ht="15.75">
      <c r="A107" s="18"/>
      <c r="B107" s="18"/>
      <c r="C107" s="18"/>
      <c r="D107" s="83"/>
      <c r="E107" s="83"/>
      <c r="F107" s="18"/>
    </row>
    <row r="108" spans="1:6" ht="15.75">
      <c r="A108" s="18"/>
      <c r="B108" s="18"/>
      <c r="C108" s="18"/>
      <c r="D108" s="83"/>
      <c r="E108" s="83"/>
      <c r="F108" s="18"/>
    </row>
  </sheetData>
  <sheetProtection/>
  <mergeCells count="97">
    <mergeCell ref="A77:B77"/>
    <mergeCell ref="A62:B62"/>
    <mergeCell ref="A1:G1"/>
    <mergeCell ref="A88:B88"/>
    <mergeCell ref="A85:B85"/>
    <mergeCell ref="A46:B46"/>
    <mergeCell ref="A47:B47"/>
    <mergeCell ref="A53:B53"/>
    <mergeCell ref="A67:B67"/>
    <mergeCell ref="A49:B49"/>
    <mergeCell ref="A54:B54"/>
    <mergeCell ref="A60:B60"/>
    <mergeCell ref="A57:B57"/>
    <mergeCell ref="A31:B31"/>
    <mergeCell ref="A32:B32"/>
    <mergeCell ref="A102:F102"/>
    <mergeCell ref="A89:B89"/>
    <mergeCell ref="A90:B90"/>
    <mergeCell ref="A74:B74"/>
    <mergeCell ref="A76:B76"/>
    <mergeCell ref="A48:B48"/>
    <mergeCell ref="A71:B71"/>
    <mergeCell ref="A75:B75"/>
    <mergeCell ref="A72:B72"/>
    <mergeCell ref="A64:B64"/>
    <mergeCell ref="A66:B66"/>
    <mergeCell ref="A73:B73"/>
    <mergeCell ref="A70:B70"/>
    <mergeCell ref="A65:B65"/>
    <mergeCell ref="A61:B61"/>
    <mergeCell ref="A81:B81"/>
    <mergeCell ref="A80:B80"/>
    <mergeCell ref="A69:B69"/>
    <mergeCell ref="A68:B68"/>
    <mergeCell ref="A87:B87"/>
    <mergeCell ref="A79:B79"/>
    <mergeCell ref="A82:B82"/>
    <mergeCell ref="A83:B83"/>
    <mergeCell ref="A84:B84"/>
    <mergeCell ref="A78:B78"/>
    <mergeCell ref="A101:B101"/>
    <mergeCell ref="A86:B86"/>
    <mergeCell ref="A96:B96"/>
    <mergeCell ref="A97:B97"/>
    <mergeCell ref="A98:B98"/>
    <mergeCell ref="A99:B99"/>
    <mergeCell ref="A100:B100"/>
    <mergeCell ref="A94:B94"/>
    <mergeCell ref="A92:B92"/>
    <mergeCell ref="A93:B93"/>
    <mergeCell ref="A91:B91"/>
    <mergeCell ref="F3:F5"/>
    <mergeCell ref="A23:B23"/>
    <mergeCell ref="A24:B24"/>
    <mergeCell ref="A25:B25"/>
    <mergeCell ref="A35:B35"/>
    <mergeCell ref="A43:B43"/>
    <mergeCell ref="A51:B51"/>
    <mergeCell ref="A52:B52"/>
    <mergeCell ref="A59:B59"/>
    <mergeCell ref="D3:D5"/>
    <mergeCell ref="A3:B5"/>
    <mergeCell ref="A29:B29"/>
    <mergeCell ref="A19:B19"/>
    <mergeCell ref="A7:B7"/>
    <mergeCell ref="A20:B20"/>
    <mergeCell ref="A22:B22"/>
    <mergeCell ref="A28:B28"/>
    <mergeCell ref="A6:B6"/>
    <mergeCell ref="A18:B18"/>
    <mergeCell ref="A26:B26"/>
    <mergeCell ref="A27:B27"/>
    <mergeCell ref="A34:B34"/>
    <mergeCell ref="A41:B41"/>
    <mergeCell ref="A30:B30"/>
    <mergeCell ref="A40:B40"/>
    <mergeCell ref="A36:B36"/>
    <mergeCell ref="A55:B55"/>
    <mergeCell ref="A56:B56"/>
    <mergeCell ref="A63:B63"/>
    <mergeCell ref="A37:B37"/>
    <mergeCell ref="A38:B38"/>
    <mergeCell ref="A42:B42"/>
    <mergeCell ref="A39:B39"/>
    <mergeCell ref="A45:B45"/>
    <mergeCell ref="A58:B58"/>
    <mergeCell ref="A44:B44"/>
    <mergeCell ref="G3:G5"/>
    <mergeCell ref="A33:B33"/>
    <mergeCell ref="A50:B50"/>
    <mergeCell ref="A9:B9"/>
    <mergeCell ref="A12:B12"/>
    <mergeCell ref="A14:B14"/>
    <mergeCell ref="A8:B8"/>
    <mergeCell ref="A15:B15"/>
    <mergeCell ref="C3:C5"/>
    <mergeCell ref="E3:E5"/>
  </mergeCells>
  <printOptions/>
  <pageMargins left="1.141732283464567" right="0.7086614173228347" top="0.35433070866141736" bottom="0.35433070866141736" header="0" footer="0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Владимировна Скворцова</dc:creator>
  <cp:keywords/>
  <dc:description/>
  <cp:lastModifiedBy>Fin</cp:lastModifiedBy>
  <cp:lastPrinted>2019-11-18T07:25:45Z</cp:lastPrinted>
  <dcterms:created xsi:type="dcterms:W3CDTF">2015-04-14T12:49:15Z</dcterms:created>
  <dcterms:modified xsi:type="dcterms:W3CDTF">2021-11-16T13:32:42Z</dcterms:modified>
  <cp:category/>
  <cp:version/>
  <cp:contentType/>
  <cp:contentStatus/>
</cp:coreProperties>
</file>