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<sst xmlns="http://schemas.openxmlformats.org/spreadsheetml/2006/main" count="70" uniqueCount="70">
  <si>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0111</t>
  </si>
  <si>
    <t>0113</t>
  </si>
  <si>
    <t>0100</t>
  </si>
  <si>
    <t>0200</t>
  </si>
  <si>
    <t>0203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</si>
  <si>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</si>
  <si>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</si>
  <si>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</si>
  <si>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</si>
  <si>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</si>
  <si>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</si>
  <si>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</si>
  <si>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</si>
  <si>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</si>
  <si>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</si>
  <si>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</si>
  <si>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</si>
  <si>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</si>
  <si>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</si>
  <si>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</si>
  <si>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</si>
  <si>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</si>
  <si>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</si>
  <si>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</si>
  <si>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</si>
  <si>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</si>
  <si>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</si>
  <si>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0700</t>
  </si>
  <si>
    <t>0707</t>
  </si>
  <si>
    <t>ОБРАЗОВАНИЕ</t>
  </si>
  <si>
    <t>0800</t>
  </si>
  <si>
    <t>0801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</si>
  <si>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</si>
  <si>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</si>
  <si>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</si>
  <si>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</si>
  <si>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</si>
  <si>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</si>
  <si>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Наименование</t>
  </si>
  <si>
    <t>ИТОГО:</t>
  </si>
  <si>
    <t>Раздел, подраздел</t>
  </si>
  <si>
    <t>6=5/3</t>
  </si>
  <si>
    <t>7=5/4</t>
  </si>
  <si>
    <t>9=8/3</t>
  </si>
  <si>
    <t>10=8/4</t>
  </si>
  <si>
    <t>12=11/3</t>
  </si>
  <si>
    <t>13=11/4</t>
  </si>
  <si>
    <t>Физическая культура</t>
  </si>
  <si>
    <t>1000</t>
  </si>
  <si>
    <t>КУЛЬТУРА</t>
  </si>
  <si>
    <t>Молодежная политика и оздоровление детей</t>
  </si>
  <si>
    <t>Другие вопросы в области ЖКХ</t>
  </si>
  <si>
    <t>руб.</t>
  </si>
  <si>
    <t>Судебная система</t>
  </si>
  <si>
    <t>0105</t>
  </si>
  <si>
    <t>Проект 
на 2022 год</t>
  </si>
  <si>
    <t>Обеспечение проведения выборов и референдумов</t>
  </si>
  <si>
    <t>0107</t>
  </si>
  <si>
    <t>Проект 
на 2023 год</t>
  </si>
  <si>
    <t>Расходы бюджета Пучежского городского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</si>
  <si>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</si>
  <si>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>Ожидаемое исполнение 
за 2021 год</t>
  </si>
  <si>
    <t xml:space="preserve">2022 год 
к исполнению 
за 2020 год </t>
  </si>
  <si>
    <t xml:space="preserve">2022 год 
к ожидаемому исполнению 
за 2021 год 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</si>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</sst>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4" fontId="34" fillId="0" borderId="14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4" fontId="33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5.75390625" style="0" customWidth="1"/>
    <col min="2" max="3" width="12.875" style="0" customWidth="1"/>
    <col min="4" max="4" width="15.00390625" style="16" customWidth="1"/>
    <col min="5" max="5" width="14.375" style="16" customWidth="1"/>
    <col min="6" max="6" width="13.375" style="0" customWidth="1"/>
    <col min="7" max="7" width="14.75390625" style="0" customWidth="1"/>
    <col min="8" max="8" width="13.625" style="16" customWidth="1"/>
    <col min="9" max="9" width="13.875" style="0" customWidth="1"/>
    <col min="10" max="10" width="14.375" style="0" customWidth="1"/>
    <col min="11" max="11" width="14.625" style="0" customWidth="1"/>
    <col min="12" max="12" width="13.75390625" style="0" customWidth="1"/>
    <col min="13" max="13" width="14.00390625" style="0" customWidth="1"/>
  </cols>
  <sheetData>
    <row r="1" spans="1:13" ht="53.2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>
      <c r="M2" s="11" t="s">
        <v>52</v>
      </c>
    </row>
    <row r="3" spans="1:13" ht="51">
      <c r="A3" s="10" t="s">
        <v>38</v>
      </c>
      <c r="B3" s="10" t="s">
        <v>40</v>
      </c>
      <c r="C3" s="2" t="s">
        <v>60</v>
      </c>
      <c r="D3" s="2" t="s">
        <v>61</v>
      </c>
      <c r="E3" s="30" t="s">
        <v>55</v>
      </c>
      <c r="F3" s="10" t="s">
        <v>62</v>
      </c>
      <c r="G3" s="10" t="s">
        <v>63</v>
      </c>
      <c r="H3" s="30" t="s">
        <v>58</v>
      </c>
      <c r="I3" s="10" t="s">
        <v>64</v>
      </c>
      <c r="J3" s="10" t="s">
        <v>65</v>
      </c>
      <c r="K3" s="10" t="s">
        <v>66</v>
      </c>
      <c r="L3" s="10" t="s">
        <v>67</v>
      </c>
      <c r="M3" s="10" t="s">
        <v>68</v>
      </c>
    </row>
    <row r="4" spans="1:13" ht="12.75">
      <c r="A4" s="12">
        <v>1</v>
      </c>
      <c r="B4" s="12">
        <v>2</v>
      </c>
      <c r="C4" s="13">
        <v>3</v>
      </c>
      <c r="D4" s="19">
        <v>4</v>
      </c>
      <c r="E4" s="19">
        <v>5</v>
      </c>
      <c r="F4" s="13" t="s">
        <v>41</v>
      </c>
      <c r="G4" s="12" t="s">
        <v>42</v>
      </c>
      <c r="H4" s="19">
        <v>8</v>
      </c>
      <c r="I4" s="13" t="s">
        <v>43</v>
      </c>
      <c r="J4" s="12" t="s">
        <v>44</v>
      </c>
      <c r="K4" s="12">
        <v>11</v>
      </c>
      <c r="L4" s="13" t="s">
        <v>45</v>
      </c>
      <c r="M4" s="12" t="s">
        <v>46</v>
      </c>
    </row>
    <row r="5" spans="1:13" s="18" customFormat="1" ht="12.75">
      <c r="A5" s="5" t="s">
        <v>5</v>
      </c>
      <c r="B5" s="6" t="s">
        <v>2</v>
      </c>
      <c r="C5" s="24">
        <f>SUM(C6:C9)</f>
        <v>1908192.8900000001</v>
      </c>
      <c r="D5" s="24">
        <f>SUM(D6:D9)</f>
        <v>2150416.09</v>
      </c>
      <c r="E5" s="31">
        <f>SUM(E6:E9)</f>
        <v>3729786.77</v>
      </c>
      <c r="F5" s="17">
        <f>E5/C5</f>
        <v>1.9546172661821415</v>
      </c>
      <c r="G5" s="17">
        <f>E5/D5</f>
        <v>1.7344488758917351</v>
      </c>
      <c r="H5" s="31">
        <f>SUM(H6:H9)</f>
        <v>3780081.4</v>
      </c>
      <c r="I5" s="17">
        <f>H5/C5</f>
        <v>1.9809744705630885</v>
      </c>
      <c r="J5" s="17">
        <f>H5/D5</f>
        <v>1.7578372007065852</v>
      </c>
      <c r="K5" s="24">
        <f>SUM(K8:K9)</f>
        <v>3780081.41</v>
      </c>
      <c r="L5" s="17">
        <f>K5/C5</f>
        <v>1.980974475803649</v>
      </c>
      <c r="M5" s="17">
        <f>K5/D5</f>
        <v>1.757837205356848</v>
      </c>
    </row>
    <row r="6" spans="1:13" s="18" customFormat="1" ht="12.75" hidden="1">
      <c r="A6" s="7" t="s">
        <v>53</v>
      </c>
      <c r="B6" s="8" t="s">
        <v>54</v>
      </c>
      <c r="C6" s="25">
        <v>0</v>
      </c>
      <c r="D6" s="25">
        <v>0</v>
      </c>
      <c r="E6" s="27">
        <v>0</v>
      </c>
      <c r="F6" s="20" t="e">
        <f>E6/C6</f>
        <v>#DIV/0!</v>
      </c>
      <c r="G6" s="20">
        <v>0</v>
      </c>
      <c r="H6" s="27">
        <v>0</v>
      </c>
      <c r="I6" s="20" t="e">
        <f>H6/C6</f>
        <v>#DIV/0!</v>
      </c>
      <c r="J6" s="20">
        <v>0</v>
      </c>
      <c r="K6" s="25">
        <v>0</v>
      </c>
      <c r="L6" s="20">
        <v>0</v>
      </c>
      <c r="M6" s="20">
        <v>0</v>
      </c>
    </row>
    <row r="7" spans="1:13" s="18" customFormat="1" ht="12.75">
      <c r="A7" s="7" t="s">
        <v>56</v>
      </c>
      <c r="B7" s="8" t="s">
        <v>57</v>
      </c>
      <c r="C7" s="25">
        <v>744140.93</v>
      </c>
      <c r="D7" s="25">
        <v>0</v>
      </c>
      <c r="E7" s="27">
        <v>0</v>
      </c>
      <c r="F7" s="14">
        <v>0</v>
      </c>
      <c r="G7" s="14">
        <v>0</v>
      </c>
      <c r="H7" s="27"/>
      <c r="I7" s="20">
        <v>0</v>
      </c>
      <c r="J7" s="20">
        <v>0</v>
      </c>
      <c r="K7" s="25">
        <v>0</v>
      </c>
      <c r="L7" s="20">
        <v>0</v>
      </c>
      <c r="M7" s="20">
        <v>0</v>
      </c>
    </row>
    <row r="8" spans="1:13" s="15" customFormat="1" ht="12.75">
      <c r="A8" s="7" t="s">
        <v>6</v>
      </c>
      <c r="B8" s="8" t="s">
        <v>0</v>
      </c>
      <c r="C8" s="25">
        <v>0</v>
      </c>
      <c r="D8" s="26">
        <v>0</v>
      </c>
      <c r="E8" s="27">
        <v>200000</v>
      </c>
      <c r="F8" s="14">
        <v>0</v>
      </c>
      <c r="G8" s="14">
        <v>0</v>
      </c>
      <c r="H8" s="27">
        <v>200000</v>
      </c>
      <c r="I8" s="14">
        <v>0</v>
      </c>
      <c r="J8" s="14">
        <v>0</v>
      </c>
      <c r="K8" s="25">
        <v>200000</v>
      </c>
      <c r="L8" s="14">
        <v>0</v>
      </c>
      <c r="M8" s="14">
        <v>0</v>
      </c>
    </row>
    <row r="9" spans="1:13" s="21" customFormat="1" ht="12.75">
      <c r="A9" s="22" t="s">
        <v>7</v>
      </c>
      <c r="B9" s="23" t="s">
        <v>1</v>
      </c>
      <c r="C9" s="27">
        <v>1164051.96</v>
      </c>
      <c r="D9" s="26">
        <v>2150416.09</v>
      </c>
      <c r="E9" s="27">
        <v>3529786.77</v>
      </c>
      <c r="F9" s="20">
        <f>E9/C9</f>
        <v>3.032327500226021</v>
      </c>
      <c r="G9" s="20">
        <f aca="true" t="shared" si="0" ref="G9:G31">E9/D9</f>
        <v>1.6414436194066984</v>
      </c>
      <c r="H9" s="27">
        <v>3580081.4</v>
      </c>
      <c r="I9" s="20" t="s">
        <v>69</v>
      </c>
      <c r="J9" s="20">
        <f aca="true" t="shared" si="1" ref="J9:J31">H9/D9</f>
        <v>1.6648319442215485</v>
      </c>
      <c r="K9" s="27">
        <v>3580081.41</v>
      </c>
      <c r="L9" s="20">
        <f aca="true" t="shared" si="2" ref="L9:L31">K9/C9</f>
        <v>3.075534025130631</v>
      </c>
      <c r="M9" s="20">
        <f aca="true" t="shared" si="3" ref="M9:M31">K9/D9</f>
        <v>1.6648319488718113</v>
      </c>
    </row>
    <row r="10" spans="1:13" s="18" customFormat="1" ht="12.75">
      <c r="A10" s="5" t="s">
        <v>8</v>
      </c>
      <c r="B10" s="6" t="s">
        <v>3</v>
      </c>
      <c r="C10" s="24">
        <f>C11</f>
        <v>225500</v>
      </c>
      <c r="D10" s="24">
        <f>D11</f>
        <v>232400</v>
      </c>
      <c r="E10" s="31">
        <f>E11</f>
        <v>234700</v>
      </c>
      <c r="F10" s="17">
        <v>0</v>
      </c>
      <c r="G10" s="17">
        <f t="shared" si="0"/>
        <v>1.0098967297762478</v>
      </c>
      <c r="H10" s="31">
        <f>H11</f>
        <v>243500</v>
      </c>
      <c r="I10" s="17">
        <v>0</v>
      </c>
      <c r="J10" s="17">
        <f t="shared" si="1"/>
        <v>1.04776247848537</v>
      </c>
      <c r="K10" s="24">
        <f>K11</f>
        <v>0</v>
      </c>
      <c r="L10" s="17">
        <v>0</v>
      </c>
      <c r="M10" s="17">
        <f t="shared" si="3"/>
        <v>0</v>
      </c>
    </row>
    <row r="11" spans="1:13" s="15" customFormat="1" ht="12.75">
      <c r="A11" s="7" t="s">
        <v>9</v>
      </c>
      <c r="B11" s="8" t="s">
        <v>4</v>
      </c>
      <c r="C11" s="25">
        <v>225500</v>
      </c>
      <c r="D11" s="26">
        <v>232400</v>
      </c>
      <c r="E11" s="27">
        <v>234700</v>
      </c>
      <c r="F11" s="14">
        <v>0</v>
      </c>
      <c r="G11" s="14">
        <f t="shared" si="0"/>
        <v>1.0098967297762478</v>
      </c>
      <c r="H11" s="27">
        <v>243500</v>
      </c>
      <c r="I11" s="14">
        <v>0</v>
      </c>
      <c r="J11" s="14">
        <f t="shared" si="1"/>
        <v>1.04776247848537</v>
      </c>
      <c r="K11" s="25">
        <v>0</v>
      </c>
      <c r="L11" s="14">
        <v>0</v>
      </c>
      <c r="M11" s="14">
        <f t="shared" si="3"/>
        <v>0</v>
      </c>
    </row>
    <row r="12" spans="1:13" s="18" customFormat="1" ht="12.75">
      <c r="A12" s="5" t="s">
        <v>10</v>
      </c>
      <c r="B12" s="6" t="s">
        <v>14</v>
      </c>
      <c r="C12" s="24">
        <f>SUM(C13:C15)</f>
        <v>39843470.42</v>
      </c>
      <c r="D12" s="24">
        <f>SUM(D13:D15)</f>
        <v>35461393.87</v>
      </c>
      <c r="E12" s="31">
        <f>SUM(E13:E15)</f>
        <v>18888737.98</v>
      </c>
      <c r="F12" s="17">
        <f>E12/C12</f>
        <v>0.4740736130886462</v>
      </c>
      <c r="G12" s="17">
        <f t="shared" si="0"/>
        <v>0.5326563882188425</v>
      </c>
      <c r="H12" s="31">
        <f>SUM(H13:H15)</f>
        <v>16023248.61</v>
      </c>
      <c r="I12" s="17">
        <f aca="true" t="shared" si="4" ref="I12:I31">H12/C12</f>
        <v>0.40215494386143885</v>
      </c>
      <c r="J12" s="17">
        <f t="shared" si="1"/>
        <v>0.4518505016678297</v>
      </c>
      <c r="K12" s="24">
        <f>SUM(K13:K15)</f>
        <v>16613248.61</v>
      </c>
      <c r="L12" s="17">
        <f t="shared" si="2"/>
        <v>0.4169628909047225</v>
      </c>
      <c r="M12" s="17">
        <f t="shared" si="3"/>
        <v>0.4684883135418614</v>
      </c>
    </row>
    <row r="13" spans="1:13" s="15" customFormat="1" ht="12.75" hidden="1">
      <c r="A13" s="7" t="s">
        <v>11</v>
      </c>
      <c r="B13" s="8" t="s">
        <v>15</v>
      </c>
      <c r="C13" s="25">
        <v>0</v>
      </c>
      <c r="D13" s="26">
        <v>0</v>
      </c>
      <c r="E13" s="27">
        <v>0</v>
      </c>
      <c r="F13" s="14">
        <v>0</v>
      </c>
      <c r="G13" s="14">
        <v>0</v>
      </c>
      <c r="H13" s="27">
        <v>0</v>
      </c>
      <c r="I13" s="14">
        <v>0</v>
      </c>
      <c r="J13" s="14">
        <v>0</v>
      </c>
      <c r="K13" s="25">
        <v>0</v>
      </c>
      <c r="L13" s="14">
        <v>0</v>
      </c>
      <c r="M13" s="14">
        <v>0</v>
      </c>
    </row>
    <row r="14" spans="1:13" s="15" customFormat="1" ht="12.75">
      <c r="A14" s="7" t="s">
        <v>12</v>
      </c>
      <c r="B14" s="8" t="s">
        <v>16</v>
      </c>
      <c r="C14" s="25">
        <v>38454290.31</v>
      </c>
      <c r="D14" s="26">
        <v>33801006.87</v>
      </c>
      <c r="E14" s="27">
        <v>17065489.37</v>
      </c>
      <c r="F14" s="14">
        <f>E14/C14</f>
        <v>0.4437863560197374</v>
      </c>
      <c r="G14" s="14">
        <f t="shared" si="0"/>
        <v>0.5048810952772663</v>
      </c>
      <c r="H14" s="27">
        <v>14200000</v>
      </c>
      <c r="I14" s="14">
        <f t="shared" si="4"/>
        <v>0.36926958957053757</v>
      </c>
      <c r="J14" s="14">
        <f t="shared" si="1"/>
        <v>0.42010582864036444</v>
      </c>
      <c r="K14" s="25">
        <v>14790000</v>
      </c>
      <c r="L14" s="14">
        <f t="shared" si="2"/>
        <v>0.3846124809681866</v>
      </c>
      <c r="M14" s="14">
        <f t="shared" si="3"/>
        <v>0.4375609299711965</v>
      </c>
    </row>
    <row r="15" spans="1:13" s="15" customFormat="1" ht="12.75">
      <c r="A15" s="7" t="s">
        <v>13</v>
      </c>
      <c r="B15" s="8" t="s">
        <v>17</v>
      </c>
      <c r="C15" s="25">
        <v>1389180.11</v>
      </c>
      <c r="D15" s="26">
        <v>1660387</v>
      </c>
      <c r="E15" s="27">
        <v>1823248.61</v>
      </c>
      <c r="F15" s="14">
        <v>0</v>
      </c>
      <c r="G15" s="14">
        <f t="shared" si="0"/>
        <v>1.098086536452044</v>
      </c>
      <c r="H15" s="27">
        <v>1823248.61</v>
      </c>
      <c r="I15" s="14">
        <v>0</v>
      </c>
      <c r="J15" s="14">
        <f t="shared" si="1"/>
        <v>1.098086536452044</v>
      </c>
      <c r="K15" s="25">
        <v>1823248.61</v>
      </c>
      <c r="L15" s="14">
        <v>0</v>
      </c>
      <c r="M15" s="14">
        <f t="shared" si="3"/>
        <v>1.098086536452044</v>
      </c>
    </row>
    <row r="16" spans="1:13" s="18" customFormat="1" ht="12.75">
      <c r="A16" s="5" t="s">
        <v>23</v>
      </c>
      <c r="B16" s="6" t="s">
        <v>18</v>
      </c>
      <c r="C16" s="24">
        <f>SUM(C17:C20)</f>
        <v>35493886.17</v>
      </c>
      <c r="D16" s="24">
        <f>SUM(D17:D20)</f>
        <v>132660285.94999999</v>
      </c>
      <c r="E16" s="31">
        <f>SUM(E17:E20)</f>
        <v>19580580.64</v>
      </c>
      <c r="F16" s="17">
        <f aca="true" t="shared" si="5" ref="F16:F26">E16/C16</f>
        <v>0.5516606591404978</v>
      </c>
      <c r="G16" s="17">
        <f t="shared" si="0"/>
        <v>0.14759941530187845</v>
      </c>
      <c r="H16" s="31">
        <f>SUM(H17:H20)</f>
        <v>37315995</v>
      </c>
      <c r="I16" s="17">
        <f t="shared" si="4"/>
        <v>1.0513358503848496</v>
      </c>
      <c r="J16" s="17">
        <f t="shared" si="1"/>
        <v>0.2812898730978501</v>
      </c>
      <c r="K16" s="24">
        <f>SUM(K17:K20)</f>
        <v>17637601</v>
      </c>
      <c r="L16" s="17">
        <f t="shared" si="2"/>
        <v>0.4969194107267854</v>
      </c>
      <c r="M16" s="17">
        <f t="shared" si="3"/>
        <v>0.13295313570066974</v>
      </c>
    </row>
    <row r="17" spans="1:13" s="15" customFormat="1" ht="12.75">
      <c r="A17" s="3" t="s">
        <v>24</v>
      </c>
      <c r="B17" s="1" t="s">
        <v>19</v>
      </c>
      <c r="C17" s="27">
        <v>1838031.68</v>
      </c>
      <c r="D17" s="26">
        <v>87018889.69</v>
      </c>
      <c r="E17" s="27">
        <v>2809773.4</v>
      </c>
      <c r="F17" s="14">
        <f t="shared" si="5"/>
        <v>1.5286860561619917</v>
      </c>
      <c r="G17" s="14">
        <f t="shared" si="0"/>
        <v>0.03228923524546984</v>
      </c>
      <c r="H17" s="27">
        <v>20765995</v>
      </c>
      <c r="I17" s="14">
        <f t="shared" si="4"/>
        <v>11.297952709933705</v>
      </c>
      <c r="J17" s="14">
        <f t="shared" si="1"/>
        <v>0.238637783979751</v>
      </c>
      <c r="K17" s="25">
        <v>1037601</v>
      </c>
      <c r="L17" s="14">
        <f t="shared" si="2"/>
        <v>0.5645174733876187</v>
      </c>
      <c r="M17" s="14">
        <f t="shared" si="3"/>
        <v>0.011923859333259668</v>
      </c>
    </row>
    <row r="18" spans="1:13" s="15" customFormat="1" ht="12.75">
      <c r="A18" s="7" t="s">
        <v>25</v>
      </c>
      <c r="B18" s="8" t="s">
        <v>20</v>
      </c>
      <c r="C18" s="27">
        <v>2048160.98</v>
      </c>
      <c r="D18" s="26">
        <v>7592172.77</v>
      </c>
      <c r="E18" s="27">
        <v>3050000</v>
      </c>
      <c r="F18" s="14">
        <f t="shared" si="5"/>
        <v>1.4891407608009406</v>
      </c>
      <c r="G18" s="14">
        <f t="shared" si="0"/>
        <v>0.4017295301882336</v>
      </c>
      <c r="H18" s="27">
        <v>3050000</v>
      </c>
      <c r="I18" s="14">
        <f t="shared" si="4"/>
        <v>1.4891407608009406</v>
      </c>
      <c r="J18" s="14">
        <f t="shared" si="1"/>
        <v>0.4017295301882336</v>
      </c>
      <c r="K18" s="25">
        <v>3050000</v>
      </c>
      <c r="L18" s="14">
        <f t="shared" si="2"/>
        <v>1.4891407608009406</v>
      </c>
      <c r="M18" s="14">
        <f t="shared" si="3"/>
        <v>0.4017295301882336</v>
      </c>
    </row>
    <row r="19" spans="1:13" s="15" customFormat="1" ht="12.75">
      <c r="A19" s="3" t="s">
        <v>26</v>
      </c>
      <c r="B19" s="1" t="s">
        <v>21</v>
      </c>
      <c r="C19" s="27">
        <v>31437234.17</v>
      </c>
      <c r="D19" s="26">
        <v>37909223.49</v>
      </c>
      <c r="E19" s="27">
        <v>13570807.24</v>
      </c>
      <c r="F19" s="14">
        <f t="shared" si="5"/>
        <v>0.4316794272236068</v>
      </c>
      <c r="G19" s="14">
        <f t="shared" si="0"/>
        <v>0.3579816728132091</v>
      </c>
      <c r="H19" s="27">
        <v>13350000</v>
      </c>
      <c r="I19" s="14">
        <f t="shared" si="4"/>
        <v>0.42465567828927103</v>
      </c>
      <c r="J19" s="14">
        <f t="shared" si="1"/>
        <v>0.3521570417690452</v>
      </c>
      <c r="K19" s="25">
        <v>13400000</v>
      </c>
      <c r="L19" s="14">
        <f t="shared" si="2"/>
        <v>0.4262461489944743</v>
      </c>
      <c r="M19" s="14">
        <f t="shared" si="3"/>
        <v>0.35347598200038993</v>
      </c>
    </row>
    <row r="20" spans="1:13" s="15" customFormat="1" ht="12.75">
      <c r="A20" s="7" t="s">
        <v>51</v>
      </c>
      <c r="B20" s="8" t="s">
        <v>22</v>
      </c>
      <c r="C20" s="27">
        <v>170459.34</v>
      </c>
      <c r="D20" s="26">
        <v>140000</v>
      </c>
      <c r="E20" s="27">
        <v>150000</v>
      </c>
      <c r="F20" s="14">
        <f t="shared" si="5"/>
        <v>0.8799752480562227</v>
      </c>
      <c r="G20" s="14">
        <f t="shared" si="0"/>
        <v>1.0714285714285714</v>
      </c>
      <c r="H20" s="27">
        <v>150000</v>
      </c>
      <c r="I20" s="14">
        <f t="shared" si="4"/>
        <v>0.8799752480562227</v>
      </c>
      <c r="J20" s="14">
        <f t="shared" si="1"/>
        <v>1.0714285714285714</v>
      </c>
      <c r="K20" s="25">
        <v>150000</v>
      </c>
      <c r="L20" s="14">
        <f t="shared" si="2"/>
        <v>0.8799752480562227</v>
      </c>
      <c r="M20" s="14">
        <f t="shared" si="3"/>
        <v>1.0714285714285714</v>
      </c>
    </row>
    <row r="21" spans="1:13" s="18" customFormat="1" ht="12.75">
      <c r="A21" s="5" t="s">
        <v>29</v>
      </c>
      <c r="B21" s="6" t="s">
        <v>27</v>
      </c>
      <c r="C21" s="24">
        <f>C22</f>
        <v>129360</v>
      </c>
      <c r="D21" s="24">
        <f>D22</f>
        <v>107045</v>
      </c>
      <c r="E21" s="31">
        <f>E22</f>
        <v>310000</v>
      </c>
      <c r="F21" s="17">
        <f t="shared" si="5"/>
        <v>2.396413110698825</v>
      </c>
      <c r="G21" s="17">
        <f t="shared" si="0"/>
        <v>2.895978326871876</v>
      </c>
      <c r="H21" s="31">
        <f>H22</f>
        <v>310000</v>
      </c>
      <c r="I21" s="17">
        <f t="shared" si="4"/>
        <v>2.396413110698825</v>
      </c>
      <c r="J21" s="17">
        <f t="shared" si="1"/>
        <v>2.895978326871876</v>
      </c>
      <c r="K21" s="24">
        <f>K22</f>
        <v>310000</v>
      </c>
      <c r="L21" s="17">
        <f t="shared" si="2"/>
        <v>2.396413110698825</v>
      </c>
      <c r="M21" s="17">
        <f t="shared" si="3"/>
        <v>2.895978326871876</v>
      </c>
    </row>
    <row r="22" spans="1:13" s="15" customFormat="1" ht="12.75">
      <c r="A22" s="7" t="s">
        <v>50</v>
      </c>
      <c r="B22" s="8" t="s">
        <v>28</v>
      </c>
      <c r="C22" s="27">
        <v>129360</v>
      </c>
      <c r="D22" s="26">
        <v>107045</v>
      </c>
      <c r="E22" s="27">
        <v>310000</v>
      </c>
      <c r="F22" s="14">
        <f t="shared" si="5"/>
        <v>2.396413110698825</v>
      </c>
      <c r="G22" s="14">
        <f t="shared" si="0"/>
        <v>2.895978326871876</v>
      </c>
      <c r="H22" s="27">
        <v>310000</v>
      </c>
      <c r="I22" s="14">
        <f t="shared" si="4"/>
        <v>2.396413110698825</v>
      </c>
      <c r="J22" s="14">
        <f t="shared" si="1"/>
        <v>2.895978326871876</v>
      </c>
      <c r="K22" s="25">
        <v>310000</v>
      </c>
      <c r="L22" s="14">
        <f t="shared" si="2"/>
        <v>2.396413110698825</v>
      </c>
      <c r="M22" s="14">
        <f t="shared" si="3"/>
        <v>2.895978326871876</v>
      </c>
    </row>
    <row r="23" spans="1:13" s="18" customFormat="1" ht="12.75">
      <c r="A23" s="5" t="s">
        <v>49</v>
      </c>
      <c r="B23" s="6" t="s">
        <v>30</v>
      </c>
      <c r="C23" s="24">
        <f>C24</f>
        <v>12971365.77</v>
      </c>
      <c r="D23" s="24">
        <f>D24</f>
        <v>13422295.39</v>
      </c>
      <c r="E23" s="31">
        <f>E24</f>
        <v>14350259.51</v>
      </c>
      <c r="F23" s="17">
        <f t="shared" si="5"/>
        <v>1.1063028955045804</v>
      </c>
      <c r="G23" s="17">
        <f t="shared" si="0"/>
        <v>1.0691360227917022</v>
      </c>
      <c r="H23" s="31">
        <f>H24</f>
        <v>14350259.51</v>
      </c>
      <c r="I23" s="17">
        <f t="shared" si="4"/>
        <v>1.1063028955045804</v>
      </c>
      <c r="J23" s="17">
        <f t="shared" si="1"/>
        <v>1.0691360227917022</v>
      </c>
      <c r="K23" s="24">
        <f>K24</f>
        <v>14350259.51</v>
      </c>
      <c r="L23" s="17">
        <f t="shared" si="2"/>
        <v>1.1063028955045804</v>
      </c>
      <c r="M23" s="17">
        <f t="shared" si="3"/>
        <v>1.0691360227917022</v>
      </c>
    </row>
    <row r="24" spans="1:13" s="15" customFormat="1" ht="12.75">
      <c r="A24" s="7" t="s">
        <v>32</v>
      </c>
      <c r="B24" s="8" t="s">
        <v>31</v>
      </c>
      <c r="C24" s="27">
        <v>12971365.77</v>
      </c>
      <c r="D24" s="26">
        <v>13422295.39</v>
      </c>
      <c r="E24" s="27">
        <v>14350259.51</v>
      </c>
      <c r="F24" s="14">
        <f t="shared" si="5"/>
        <v>1.1063028955045804</v>
      </c>
      <c r="G24" s="14">
        <f t="shared" si="0"/>
        <v>1.0691360227917022</v>
      </c>
      <c r="H24" s="27">
        <v>14350259.51</v>
      </c>
      <c r="I24" s="14">
        <f t="shared" si="4"/>
        <v>1.1063028955045804</v>
      </c>
      <c r="J24" s="14">
        <f t="shared" si="1"/>
        <v>1.0691360227917022</v>
      </c>
      <c r="K24" s="25">
        <v>14350259.51</v>
      </c>
      <c r="L24" s="14">
        <f t="shared" si="2"/>
        <v>1.1063028955045804</v>
      </c>
      <c r="M24" s="14">
        <f t="shared" si="3"/>
        <v>1.0691360227917022</v>
      </c>
    </row>
    <row r="25" spans="1:13" s="18" customFormat="1" ht="12.75">
      <c r="A25" s="5" t="s">
        <v>33</v>
      </c>
      <c r="B25" s="6" t="s">
        <v>48</v>
      </c>
      <c r="C25" s="24">
        <f>SUM(C26:C28)</f>
        <v>39817.64</v>
      </c>
      <c r="D25" s="24">
        <f>SUM(D26:D28)</f>
        <v>64241.66</v>
      </c>
      <c r="E25" s="31">
        <f>SUM(E26:E28)</f>
        <v>158000</v>
      </c>
      <c r="F25" s="17">
        <f t="shared" si="5"/>
        <v>3.968090524702117</v>
      </c>
      <c r="G25" s="17">
        <f t="shared" si="0"/>
        <v>2.4594632205954827</v>
      </c>
      <c r="H25" s="31">
        <f>SUM(H26:H28)</f>
        <v>158000</v>
      </c>
      <c r="I25" s="17">
        <f t="shared" si="4"/>
        <v>3.968090524702117</v>
      </c>
      <c r="J25" s="17">
        <f t="shared" si="1"/>
        <v>2.4594632205954827</v>
      </c>
      <c r="K25" s="24">
        <f>SUM(K26:K28)</f>
        <v>158000</v>
      </c>
      <c r="L25" s="17">
        <f t="shared" si="2"/>
        <v>3.968090524702117</v>
      </c>
      <c r="M25" s="17">
        <f t="shared" si="3"/>
        <v>2.4594632205954827</v>
      </c>
    </row>
    <row r="26" spans="1:13" s="15" customFormat="1" ht="12.75">
      <c r="A26" s="7" t="s">
        <v>34</v>
      </c>
      <c r="B26" s="4">
        <v>1001</v>
      </c>
      <c r="C26" s="27">
        <v>36630.6</v>
      </c>
      <c r="D26" s="26">
        <v>38522.4</v>
      </c>
      <c r="E26" s="27">
        <v>40000</v>
      </c>
      <c r="F26" s="14">
        <f t="shared" si="5"/>
        <v>1.0919832052983025</v>
      </c>
      <c r="G26" s="14">
        <f t="shared" si="0"/>
        <v>1.0383569040350549</v>
      </c>
      <c r="H26" s="27">
        <v>40000</v>
      </c>
      <c r="I26" s="14">
        <f t="shared" si="4"/>
        <v>1.0919832052983025</v>
      </c>
      <c r="J26" s="14">
        <f t="shared" si="1"/>
        <v>1.0383569040350549</v>
      </c>
      <c r="K26" s="25">
        <v>40000</v>
      </c>
      <c r="L26" s="14">
        <f t="shared" si="2"/>
        <v>1.0919832052983025</v>
      </c>
      <c r="M26" s="14">
        <f t="shared" si="3"/>
        <v>1.0383569040350549</v>
      </c>
    </row>
    <row r="27" spans="1:13" s="15" customFormat="1" ht="12.75">
      <c r="A27" s="7" t="s">
        <v>35</v>
      </c>
      <c r="B27" s="4">
        <v>1003</v>
      </c>
      <c r="C27" s="27">
        <v>3187.04</v>
      </c>
      <c r="D27" s="26">
        <v>25719.26</v>
      </c>
      <c r="E27" s="27">
        <v>118000</v>
      </c>
      <c r="F27" s="14">
        <v>0</v>
      </c>
      <c r="G27" s="14">
        <f t="shared" si="0"/>
        <v>4.588001365513627</v>
      </c>
      <c r="H27" s="27">
        <v>118000</v>
      </c>
      <c r="I27" s="14">
        <v>0</v>
      </c>
      <c r="J27" s="14">
        <f t="shared" si="1"/>
        <v>4.588001365513627</v>
      </c>
      <c r="K27" s="25">
        <v>118000</v>
      </c>
      <c r="L27" s="14">
        <v>0</v>
      </c>
      <c r="M27" s="14">
        <f t="shared" si="3"/>
        <v>4.588001365513627</v>
      </c>
    </row>
    <row r="28" spans="1:13" s="15" customFormat="1" ht="12.75" hidden="1">
      <c r="A28" s="7" t="s">
        <v>36</v>
      </c>
      <c r="B28" s="4">
        <v>1004</v>
      </c>
      <c r="C28" s="27">
        <v>0</v>
      </c>
      <c r="D28" s="26">
        <v>0</v>
      </c>
      <c r="E28" s="27">
        <v>0</v>
      </c>
      <c r="F28" s="14">
        <v>0</v>
      </c>
      <c r="G28" s="14">
        <v>0</v>
      </c>
      <c r="H28" s="27">
        <v>0</v>
      </c>
      <c r="I28" s="14">
        <v>0</v>
      </c>
      <c r="J28" s="14">
        <v>0</v>
      </c>
      <c r="K28" s="25">
        <v>0</v>
      </c>
      <c r="L28" s="14">
        <v>0</v>
      </c>
      <c r="M28" s="14">
        <v>0</v>
      </c>
    </row>
    <row r="29" spans="1:13" s="18" customFormat="1" ht="12.75">
      <c r="A29" s="5" t="s">
        <v>37</v>
      </c>
      <c r="B29" s="9">
        <v>1100</v>
      </c>
      <c r="C29" s="24">
        <f>C30</f>
        <v>1122657.2</v>
      </c>
      <c r="D29" s="24">
        <f>D30</f>
        <v>513700</v>
      </c>
      <c r="E29" s="31">
        <f>E30</f>
        <v>618250</v>
      </c>
      <c r="F29" s="17">
        <f>E29/C29</f>
        <v>0.5507023871578964</v>
      </c>
      <c r="G29" s="17">
        <f t="shared" si="0"/>
        <v>1.2035234572707807</v>
      </c>
      <c r="H29" s="31">
        <f>H30</f>
        <v>705250</v>
      </c>
      <c r="I29" s="17">
        <f t="shared" si="4"/>
        <v>0.6281971023746162</v>
      </c>
      <c r="J29" s="17">
        <f t="shared" si="1"/>
        <v>1.3728830056453183</v>
      </c>
      <c r="K29" s="24">
        <f>K30</f>
        <v>705250</v>
      </c>
      <c r="L29" s="17">
        <f t="shared" si="2"/>
        <v>0.6281971023746162</v>
      </c>
      <c r="M29" s="17">
        <f t="shared" si="3"/>
        <v>1.3728830056453183</v>
      </c>
    </row>
    <row r="30" spans="1:13" s="15" customFormat="1" ht="12.75">
      <c r="A30" s="7" t="s">
        <v>47</v>
      </c>
      <c r="B30" s="4">
        <v>1101</v>
      </c>
      <c r="C30" s="27">
        <v>1122657.2</v>
      </c>
      <c r="D30" s="26">
        <v>513700</v>
      </c>
      <c r="E30" s="27">
        <v>618250</v>
      </c>
      <c r="F30" s="14">
        <f>E30/C30</f>
        <v>0.5507023871578964</v>
      </c>
      <c r="G30" s="14">
        <f t="shared" si="0"/>
        <v>1.2035234572707807</v>
      </c>
      <c r="H30" s="27">
        <v>705250</v>
      </c>
      <c r="I30" s="14">
        <f t="shared" si="4"/>
        <v>0.6281971023746162</v>
      </c>
      <c r="J30" s="14">
        <f t="shared" si="1"/>
        <v>1.3728830056453183</v>
      </c>
      <c r="K30" s="25">
        <v>705250</v>
      </c>
      <c r="L30" s="14">
        <f t="shared" si="2"/>
        <v>0.6281971023746162</v>
      </c>
      <c r="M30" s="14">
        <f t="shared" si="3"/>
        <v>1.3728830056453183</v>
      </c>
    </row>
    <row r="31" spans="1:13" s="18" customFormat="1" ht="12.75">
      <c r="A31" s="33" t="s">
        <v>39</v>
      </c>
      <c r="B31" s="34"/>
      <c r="C31" s="24">
        <f>C5+C10+C12+C16+C21+C23+C25+C29</f>
        <v>91734250.09</v>
      </c>
      <c r="D31" s="24">
        <f>D5+D10+D12+D16+D21+D23+D25+D29</f>
        <v>184611777.95999995</v>
      </c>
      <c r="E31" s="31">
        <f>E5+E10+E12+E16+E21+E23+E25+E29</f>
        <v>57870314.9</v>
      </c>
      <c r="F31" s="17">
        <f>E31/C31</f>
        <v>0.6308474189653671</v>
      </c>
      <c r="G31" s="17">
        <f t="shared" si="0"/>
        <v>0.3134703296803676</v>
      </c>
      <c r="H31" s="31">
        <f>H5+H10+H12+H16+H21+H23+H25+H29</f>
        <v>72886334.52</v>
      </c>
      <c r="I31" s="17">
        <f t="shared" si="4"/>
        <v>0.7945378574359259</v>
      </c>
      <c r="J31" s="17">
        <f t="shared" si="1"/>
        <v>0.3948086916523406</v>
      </c>
      <c r="K31" s="24">
        <f>K5+K10+K12+K16+K21+K23+K25+K29</f>
        <v>53554440.529999994</v>
      </c>
      <c r="L31" s="17">
        <f t="shared" si="2"/>
        <v>0.5837998400538295</v>
      </c>
      <c r="M31" s="17">
        <f t="shared" si="3"/>
        <v>0.2900922201269504</v>
      </c>
    </row>
    <row r="32" spans="3:5" ht="12.75">
      <c r="C32" s="28"/>
      <c r="D32" s="29"/>
      <c r="E32" s="29"/>
    </row>
  </sheetData>
  <sheetProtection/>
  <mergeCells count="2">
    <mergeCell ref="A1:M1"/>
    <mergeCell ref="A31:B31"/>
  </mergeCells>
  <printOptions/>
  <pageMargins left="0.35433070866141736" right="0.2362204724409449" top="0.7874015748031497" bottom="0.2755905511811024" header="0.31496062992125984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Fin</cp:lastModifiedBy>
  <cp:lastPrinted>2021-11-17T06:55:37Z</cp:lastPrinted>
  <dcterms:created xsi:type="dcterms:W3CDTF">2014-03-24T07:39:29Z</dcterms:created>
  <dcterms:modified xsi:type="dcterms:W3CDTF">2021-11-17T06:55:56Z</dcterms:modified>
  <cp:category/>
  <cp:version/>
  <cp:contentType/>
  <cp:contentStatus/>
</cp:coreProperties>
</file>