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<sst xmlns="http://schemas.openxmlformats.org/spreadsheetml/2006/main" count="66" uniqueCount="66">
  <si>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НАЛОГОВЫЕ И НЕНАЛОГОВЫЕ ДОХОДЫ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</si>
  <si>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</si>
  <si>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</si>
  <si>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</si>
  <si>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</si>
  <si>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</si>
  <si>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</si>
  <si>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</si>
  <si>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000 2 00 00000 00 0000 000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</si>
  <si>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</si>
  <si>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</si>
  <si>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000 1 01 02000 00 0000 000</t>
  </si>
  <si>
    <t>000 1 03 02000 00 0000 000</t>
  </si>
  <si>
    <t xml:space="preserve">000 1 06 05000 00 0000 000
</t>
  </si>
  <si>
    <t>ИТОГО ДОХОДОВ:</t>
  </si>
  <si>
    <t>Налог на имущество физически лиц</t>
  </si>
  <si>
    <t>000 1 06 01030 00 0000 000</t>
  </si>
  <si>
    <t>Земельный налог с организаций</t>
  </si>
  <si>
    <t xml:space="preserve">000 1 06 06030 00 0000 000
</t>
  </si>
  <si>
    <t>Земельный налог с физических лиц</t>
  </si>
  <si>
    <t>Доходы, получаемые в виде арендной платы за земельные участки</t>
  </si>
  <si>
    <t>000 1 11 05013 00 0000 000</t>
  </si>
  <si>
    <t>Доходы от сдачи в аренду имущества, составляющего казну городских поселений</t>
  </si>
  <si>
    <t>000 1 11 05075 00 0000 000</t>
  </si>
  <si>
    <t>Прочие поступления от использования имущества</t>
  </si>
  <si>
    <t xml:space="preserve">000 1 11 09045 00 0000 000
</t>
  </si>
  <si>
    <t xml:space="preserve">000 1 14 02000 00 0000 000
</t>
  </si>
  <si>
    <t xml:space="preserve">Доходы от продажи земельных участков, находящихся в муниципальной собственности </t>
  </si>
  <si>
    <t>Доходы от реализации имущества, находящегося в муниципальной собственности</t>
  </si>
  <si>
    <t xml:space="preserve">000 1 14 06000 00 0000 000
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</si>
  <si>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</si>
  <si>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ВОЗВРАТ ОСТАТКОВ СУБ, СБВ И ИНЫХ МЕЖБЮДЖЕТНЫХ ТРАНСФЕРТОВ, ИМЕЮЩИХ ЦЕЛЕВОЕ НАЗНАЧЕНИЕ, ПРОШЛЫХ ЛЕТ </t>
  </si>
  <si>
    <t>000 2 19 00000 00 0000 000</t>
  </si>
  <si>
    <t>092 2 19 05000 13 0000 151</t>
  </si>
  <si>
    <t>000 1 05 03000 01 0000 000</t>
  </si>
  <si>
    <t>Единый сельскохозяйственный налог</t>
  </si>
  <si>
    <t>руб.</t>
  </si>
  <si>
    <t>Проект 
на 2022 год</t>
  </si>
  <si>
    <t>Прочие безвозмездные поступления в бюджеты городских поселений</t>
  </si>
  <si>
    <t>000 2 02 10000 00 0000 150</t>
  </si>
  <si>
    <t>000 2 02 20000 00 0000 150</t>
  </si>
  <si>
    <t>000 2 02 30000 00 0000 150</t>
  </si>
  <si>
    <t>000 2 07 00000 00 0000 150</t>
  </si>
  <si>
    <t>Проект 
на 2023 год</t>
  </si>
  <si>
    <t>Иные межбюджетные трансферты</t>
  </si>
  <si>
    <t>000 2 02 40000 00 0000 150</t>
  </si>
  <si>
    <t>Исполнено 
за 2020 год</t>
  </si>
  <si>
    <t>ШТРАФЫ, CАНКЦИИ, ВОЗМЕЩЕНИЕ УЩЕРБА</t>
  </si>
  <si>
    <t>Платежи в целях возмещения причиненного ущерба (убытков)</t>
  </si>
  <si>
    <t>000 1 16 00000 00 0000 000</t>
  </si>
  <si>
    <t>000 1 16 10000 00 0000 140</t>
  </si>
  <si>
    <t>Ожидаемое исполнение за 2021 год</t>
  </si>
  <si>
    <t>Инициативные платежи</t>
  </si>
  <si>
    <t>000 1 17 15000 00 0000 000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</si>
  <si>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</si>
  <si>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</si>
  <si>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000 2 18 00000 00 0000 000</t>
  </si>
  <si>
    <t>092 2 18 60010 13 0000 150</t>
  </si>
  <si>
    <t xml:space="preserve">2022 год к исполнению 
за 2020 год </t>
  </si>
  <si>
    <t xml:space="preserve">2022 год к ожидаемому исполнению 
за 2021 год </t>
  </si>
  <si>
    <t xml:space="preserve">2023 год к исполнению 
за 2020 год </t>
  </si>
  <si>
    <t xml:space="preserve">2023 год к ожидаемому исполнению 
за 2021 год </t>
  </si>
  <si>
    <t>Проект 
на 2024 год</t>
  </si>
  <si>
    <t xml:space="preserve">2024 год к исполнению 
за 2020 год </t>
  </si>
  <si>
    <t xml:space="preserve">2024 год к ожидаемому исполнению 
за 2021 год </t>
  </si>
  <si>
    <t>Доходы бюджета Пучежского городского поселения по видам доходов на 2022 год и на плановый период 2023 и 2024 годов в сравнении с исполнением за 2020 год и ожидаемым исполнением за 2021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</si>
</sst>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1" fillId="0" borderId="1">
      <alignment horizontal="left" wrapText="1" indent="2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24" borderId="11" xfId="0" applyFont="1" applyFill="1" applyBorder="1" applyAlignment="1">
      <alignment horizontal="center" wrapText="1"/>
    </xf>
    <xf numFmtId="0" fontId="21" fillId="24" borderId="11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2" fillId="24" borderId="11" xfId="0" applyFont="1" applyFill="1" applyBorder="1" applyAlignment="1">
      <alignment horizontal="justify" vertical="center" wrapText="1"/>
    </xf>
    <xf numFmtId="0" fontId="22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justify" vertical="center" wrapText="1"/>
    </xf>
    <xf numFmtId="0" fontId="20" fillId="24" borderId="11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11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85" fontId="22" fillId="0" borderId="11" xfId="0" applyNumberFormat="1" applyFont="1" applyBorder="1" applyAlignment="1">
      <alignment horizontal="right" vertical="center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/>
    </xf>
    <xf numFmtId="0" fontId="23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3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185" fontId="20" fillId="0" borderId="11" xfId="0" applyNumberFormat="1" applyFont="1" applyBorder="1" applyAlignment="1">
      <alignment horizontal="right" vertical="center"/>
    </xf>
    <xf numFmtId="0" fontId="22" fillId="24" borderId="11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24" borderId="0" xfId="0" applyFont="1" applyFill="1" applyAlignment="1">
      <alignment/>
    </xf>
    <xf numFmtId="186" fontId="0" fillId="0" borderId="0" xfId="0" applyNumberFormat="1" applyAlignment="1">
      <alignment/>
    </xf>
    <xf numFmtId="4" fontId="22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32" fillId="0" borderId="11" xfId="0" applyFont="1" applyBorder="1" applyAlignment="1">
      <alignment vertical="top" wrapText="1"/>
    </xf>
    <xf numFmtId="0" fontId="33" fillId="0" borderId="1" xfId="34" applyNumberFormat="1" applyFont="1" applyAlignment="1" applyProtection="1">
      <alignment horizontal="left" vertical="center" wrapText="1"/>
      <protection/>
    </xf>
    <xf numFmtId="0" fontId="34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vertical="top" wrapText="1"/>
    </xf>
    <xf numFmtId="0" fontId="35" fillId="0" borderId="0" xfId="0" applyFont="1" applyAlignment="1">
      <alignment horizontal="justify" vertical="top"/>
    </xf>
    <xf numFmtId="0" fontId="36" fillId="0" borderId="11" xfId="0" applyFont="1" applyBorder="1" applyAlignment="1">
      <alignment horizontal="center"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right" vertical="center" wrapText="1"/>
    </xf>
    <xf numFmtId="185" fontId="22" fillId="0" borderId="0" xfId="0" applyNumberFormat="1" applyFont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="96" zoomScaleNormal="96" zoomScalePageLayoutView="0" workbookViewId="0" topLeftCell="A25">
      <selection activeCell="N17" sqref="N17"/>
    </sheetView>
  </sheetViews>
  <sheetFormatPr defaultColWidth="9.00390625" defaultRowHeight="12.75"/>
  <cols>
    <col min="1" max="1" width="76.00390625" style="0" customWidth="1"/>
    <col min="2" max="2" width="37.75390625" style="0" customWidth="1"/>
    <col min="3" max="3" width="17.75390625" style="0" customWidth="1"/>
    <col min="4" max="4" width="19.625" style="0" customWidth="1"/>
    <col min="5" max="5" width="18.75390625" style="43" customWidth="1"/>
    <col min="6" max="6" width="14.25390625" style="3" customWidth="1"/>
    <col min="7" max="7" width="15.875" style="3" customWidth="1"/>
    <col min="8" max="8" width="18.875" style="3" customWidth="1"/>
    <col min="9" max="9" width="14.375" style="3" customWidth="1"/>
    <col min="10" max="10" width="15.125" style="3" customWidth="1"/>
    <col min="11" max="11" width="18.625" style="3" customWidth="1"/>
    <col min="12" max="12" width="15.125" style="0" customWidth="1"/>
    <col min="13" max="13" width="15.875" style="0" customWidth="1"/>
    <col min="14" max="14" width="19.75390625" style="0" customWidth="1"/>
    <col min="15" max="15" width="20.25390625" style="0" customWidth="1"/>
    <col min="16" max="16" width="19.75390625" style="0" customWidth="1"/>
    <col min="18" max="18" width="17.00390625" style="0" customWidth="1"/>
    <col min="19" max="19" width="16.00390625" style="0" customWidth="1"/>
    <col min="20" max="20" width="17.125" style="0" customWidth="1"/>
    <col min="21" max="21" width="16.75390625" style="0" customWidth="1"/>
    <col min="22" max="22" width="16.125" style="0" customWidth="1"/>
    <col min="23" max="23" width="17.875" style="0" customWidth="1"/>
    <col min="25" max="25" width="17.875" style="0" customWidth="1"/>
    <col min="26" max="26" width="20.625" style="0" customWidth="1"/>
    <col min="27" max="27" width="18.875" style="0" customWidth="1"/>
    <col min="28" max="28" width="16.375" style="0" customWidth="1"/>
    <col min="29" max="29" width="16.75390625" style="0" customWidth="1"/>
  </cols>
  <sheetData>
    <row r="1" spans="1:13" ht="37.5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7.25" customHeight="1">
      <c r="A2" s="9"/>
      <c r="B2" s="9"/>
      <c r="C2" s="10"/>
      <c r="D2" s="10"/>
      <c r="E2" s="39"/>
      <c r="F2" s="10"/>
      <c r="G2" s="10"/>
      <c r="H2" s="9"/>
      <c r="I2" s="10"/>
      <c r="J2" s="10"/>
      <c r="K2" s="9"/>
      <c r="L2" s="9"/>
      <c r="M2" s="14" t="s">
        <v>36</v>
      </c>
    </row>
    <row r="3" spans="1:13" ht="83.25" customHeight="1">
      <c r="A3" s="21" t="s">
        <v>5</v>
      </c>
      <c r="B3" s="11" t="s">
        <v>6</v>
      </c>
      <c r="C3" s="12" t="s">
        <v>46</v>
      </c>
      <c r="D3" s="12" t="s">
        <v>51</v>
      </c>
      <c r="E3" s="15" t="s">
        <v>37</v>
      </c>
      <c r="F3" s="15" t="s">
        <v>58</v>
      </c>
      <c r="G3" s="15" t="s">
        <v>59</v>
      </c>
      <c r="H3" s="12" t="s">
        <v>43</v>
      </c>
      <c r="I3" s="15" t="s">
        <v>60</v>
      </c>
      <c r="J3" s="15" t="s">
        <v>61</v>
      </c>
      <c r="K3" s="12" t="s">
        <v>62</v>
      </c>
      <c r="L3" s="15" t="s">
        <v>63</v>
      </c>
      <c r="M3" s="15" t="s">
        <v>64</v>
      </c>
    </row>
    <row r="4" spans="1:13" ht="15.75">
      <c r="A4" s="1">
        <v>1</v>
      </c>
      <c r="B4" s="2">
        <v>2</v>
      </c>
      <c r="C4" s="1">
        <v>3</v>
      </c>
      <c r="D4" s="1">
        <v>4</v>
      </c>
      <c r="E4" s="40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7.25" customHeight="1">
      <c r="A5" s="10"/>
      <c r="B5" s="10"/>
      <c r="C5" s="10"/>
      <c r="D5" s="10"/>
      <c r="E5" s="39"/>
      <c r="F5" s="10"/>
      <c r="G5" s="10"/>
      <c r="H5" s="10"/>
      <c r="I5" s="10"/>
      <c r="J5" s="10"/>
      <c r="K5" s="10"/>
      <c r="L5" s="10"/>
      <c r="M5" s="24"/>
    </row>
    <row r="6" spans="1:13" ht="37.5">
      <c r="A6" s="19" t="s">
        <v>0</v>
      </c>
      <c r="B6" s="20" t="s">
        <v>7</v>
      </c>
      <c r="C6" s="33">
        <f>SUM(C7:C18)</f>
        <v>42293342.509999976</v>
      </c>
      <c r="D6" s="33">
        <f>SUM(D7:D19)</f>
        <v>44373673.57999999</v>
      </c>
      <c r="E6" s="41">
        <f>SUM(E7:E20)</f>
        <v>46620100</v>
      </c>
      <c r="F6" s="13">
        <f>E6/C6</f>
        <v>1.1023035124021467</v>
      </c>
      <c r="G6" s="13">
        <f>E6/D6</f>
        <v>1.0506252072177436</v>
      </c>
      <c r="H6" s="33">
        <f>SUM(H7:H20)</f>
        <v>48388010</v>
      </c>
      <c r="I6" s="13">
        <f>H6/C6</f>
        <v>1.144104654025843</v>
      </c>
      <c r="J6" s="13">
        <f>H6/D6</f>
        <v>1.0904666234758023</v>
      </c>
      <c r="K6" s="33">
        <f>SUM(K7:K20)</f>
        <v>50133760</v>
      </c>
      <c r="L6" s="13">
        <f>K6/C6</f>
        <v>1.1853818361163158</v>
      </c>
      <c r="M6" s="13">
        <f>K6/D6</f>
        <v>1.1298086445246711</v>
      </c>
    </row>
    <row r="7" spans="1:13" ht="18.75">
      <c r="A7" s="25" t="s">
        <v>3</v>
      </c>
      <c r="B7" s="16" t="s">
        <v>11</v>
      </c>
      <c r="C7" s="34">
        <v>36408754.37</v>
      </c>
      <c r="D7" s="34">
        <v>37789310.08</v>
      </c>
      <c r="E7" s="37">
        <v>40325800</v>
      </c>
      <c r="F7" s="28">
        <f aca="true" t="shared" si="0" ref="F7:F31">E7/C7</f>
        <v>1.1075852689216845</v>
      </c>
      <c r="G7" s="28">
        <f aca="true" t="shared" si="1" ref="G7:G31">E7/D7</f>
        <v>1.067121890149099</v>
      </c>
      <c r="H7" s="34">
        <v>41992000</v>
      </c>
      <c r="I7" s="28">
        <f aca="true" t="shared" si="2" ref="I7:I17">H7/C7</f>
        <v>1.1533489878082859</v>
      </c>
      <c r="J7" s="28">
        <f aca="true" t="shared" si="3" ref="J7:J15">H7/D7</f>
        <v>1.1112137244925324</v>
      </c>
      <c r="K7" s="34">
        <v>43657300</v>
      </c>
      <c r="L7" s="28">
        <f aca="true" t="shared" si="4" ref="L7:L17">K7/C7</f>
        <v>1.1990879873652762</v>
      </c>
      <c r="M7" s="28">
        <f aca="true" t="shared" si="5" ref="M7:M15">K7/D7</f>
        <v>1.155281742576868</v>
      </c>
    </row>
    <row r="8" spans="1:13" ht="56.25">
      <c r="A8" s="25" t="s">
        <v>4</v>
      </c>
      <c r="B8" s="16" t="s">
        <v>12</v>
      </c>
      <c r="C8" s="34">
        <v>1525885.37</v>
      </c>
      <c r="D8" s="34">
        <v>1820830</v>
      </c>
      <c r="E8" s="37">
        <v>1902300</v>
      </c>
      <c r="F8" s="28">
        <f t="shared" si="0"/>
        <v>1.2466860469341807</v>
      </c>
      <c r="G8" s="28">
        <f t="shared" si="1"/>
        <v>1.0447433313379064</v>
      </c>
      <c r="H8" s="34">
        <v>1939010</v>
      </c>
      <c r="I8" s="28">
        <f t="shared" si="2"/>
        <v>1.2707442106217979</v>
      </c>
      <c r="J8" s="28">
        <f t="shared" si="3"/>
        <v>1.0649044666443326</v>
      </c>
      <c r="K8" s="34">
        <v>1977460</v>
      </c>
      <c r="L8" s="28">
        <f t="shared" si="4"/>
        <v>1.2959426958789177</v>
      </c>
      <c r="M8" s="28">
        <f t="shared" si="5"/>
        <v>1.0860212101074784</v>
      </c>
    </row>
    <row r="9" spans="1:13" ht="18.75">
      <c r="A9" s="25" t="s">
        <v>35</v>
      </c>
      <c r="B9" s="16" t="s">
        <v>34</v>
      </c>
      <c r="C9" s="34">
        <v>9291.91</v>
      </c>
      <c r="D9" s="34">
        <v>628.5</v>
      </c>
      <c r="E9" s="37">
        <v>0</v>
      </c>
      <c r="F9" s="28">
        <f>E9/C9</f>
        <v>0</v>
      </c>
      <c r="G9" s="28">
        <f>E9/D9</f>
        <v>0</v>
      </c>
      <c r="H9" s="34">
        <v>0</v>
      </c>
      <c r="I9" s="28">
        <f>H9/C9</f>
        <v>0</v>
      </c>
      <c r="J9" s="28">
        <f>H9/D9</f>
        <v>0</v>
      </c>
      <c r="K9" s="34">
        <v>0</v>
      </c>
      <c r="L9" s="28">
        <f>K9/C9</f>
        <v>0</v>
      </c>
      <c r="M9" s="28">
        <f>K9/D9</f>
        <v>0</v>
      </c>
    </row>
    <row r="10" spans="1:13" ht="18.75">
      <c r="A10" s="25" t="s">
        <v>15</v>
      </c>
      <c r="B10" s="16" t="s">
        <v>16</v>
      </c>
      <c r="C10" s="34">
        <v>767546.36</v>
      </c>
      <c r="D10" s="34">
        <v>918178.36</v>
      </c>
      <c r="E10" s="37">
        <v>920000</v>
      </c>
      <c r="F10" s="28">
        <f t="shared" si="0"/>
        <v>1.198624666788857</v>
      </c>
      <c r="G10" s="28">
        <f t="shared" si="1"/>
        <v>1.0019839718287413</v>
      </c>
      <c r="H10" s="34">
        <v>930000</v>
      </c>
      <c r="I10" s="28">
        <f t="shared" si="2"/>
        <v>1.2116531957756924</v>
      </c>
      <c r="J10" s="28">
        <f t="shared" si="3"/>
        <v>1.0128751019573148</v>
      </c>
      <c r="K10" s="34">
        <v>940000</v>
      </c>
      <c r="L10" s="28">
        <f t="shared" si="4"/>
        <v>1.2246817247625277</v>
      </c>
      <c r="M10" s="28">
        <f t="shared" si="5"/>
        <v>1.023766232085888</v>
      </c>
    </row>
    <row r="11" spans="1:13" ht="17.25" customHeight="1">
      <c r="A11" s="26" t="s">
        <v>17</v>
      </c>
      <c r="B11" s="17" t="s">
        <v>18</v>
      </c>
      <c r="C11" s="34">
        <v>2295630.23</v>
      </c>
      <c r="D11" s="34">
        <v>2382886.66</v>
      </c>
      <c r="E11" s="37">
        <v>2220000</v>
      </c>
      <c r="F11" s="28">
        <f t="shared" si="0"/>
        <v>0.9670546985260775</v>
      </c>
      <c r="G11" s="28">
        <f t="shared" si="1"/>
        <v>0.9316431357251376</v>
      </c>
      <c r="H11" s="34">
        <v>2250000</v>
      </c>
      <c r="I11" s="28">
        <f t="shared" si="2"/>
        <v>0.9801230052629164</v>
      </c>
      <c r="J11" s="28">
        <f t="shared" si="3"/>
        <v>0.9442329078295314</v>
      </c>
      <c r="K11" s="34">
        <v>2270000</v>
      </c>
      <c r="L11" s="28">
        <f t="shared" si="4"/>
        <v>0.9888352097541423</v>
      </c>
      <c r="M11" s="28">
        <f t="shared" si="5"/>
        <v>0.9526260892324605</v>
      </c>
    </row>
    <row r="12" spans="1:13" ht="17.25" customHeight="1">
      <c r="A12" s="26" t="s">
        <v>19</v>
      </c>
      <c r="B12" s="17" t="s">
        <v>13</v>
      </c>
      <c r="C12" s="34">
        <v>405819</v>
      </c>
      <c r="D12" s="34">
        <v>414351.61</v>
      </c>
      <c r="E12" s="37">
        <v>450000</v>
      </c>
      <c r="F12" s="28">
        <f t="shared" si="0"/>
        <v>1.1088687321194917</v>
      </c>
      <c r="G12" s="28">
        <f t="shared" si="1"/>
        <v>1.0860341534572535</v>
      </c>
      <c r="H12" s="34">
        <v>470000</v>
      </c>
      <c r="I12" s="28">
        <f t="shared" si="2"/>
        <v>1.158151786880358</v>
      </c>
      <c r="J12" s="28">
        <f t="shared" si="3"/>
        <v>1.1343023380553536</v>
      </c>
      <c r="K12" s="34">
        <v>475000</v>
      </c>
      <c r="L12" s="28">
        <f t="shared" si="4"/>
        <v>1.1704725505705746</v>
      </c>
      <c r="M12" s="28">
        <f t="shared" si="5"/>
        <v>1.1463693842048785</v>
      </c>
    </row>
    <row r="13" spans="1:13" ht="37.5">
      <c r="A13" s="26" t="s">
        <v>20</v>
      </c>
      <c r="B13" s="17" t="s">
        <v>21</v>
      </c>
      <c r="C13" s="34">
        <v>366604.54</v>
      </c>
      <c r="D13" s="34">
        <v>457498.95</v>
      </c>
      <c r="E13" s="37">
        <v>455000</v>
      </c>
      <c r="F13" s="28">
        <f t="shared" si="0"/>
        <v>1.2411193816639587</v>
      </c>
      <c r="G13" s="28">
        <f t="shared" si="1"/>
        <v>0.9945378016714573</v>
      </c>
      <c r="H13" s="34">
        <v>460000</v>
      </c>
      <c r="I13" s="28">
        <f t="shared" si="2"/>
        <v>1.2547580561877385</v>
      </c>
      <c r="J13" s="28">
        <f t="shared" si="3"/>
        <v>1.0054667885030117</v>
      </c>
      <c r="K13" s="34">
        <v>465000</v>
      </c>
      <c r="L13" s="28">
        <f t="shared" si="4"/>
        <v>1.2683967307115183</v>
      </c>
      <c r="M13" s="28">
        <f t="shared" si="5"/>
        <v>1.0163957753345663</v>
      </c>
    </row>
    <row r="14" spans="1:13" ht="38.25" customHeight="1">
      <c r="A14" s="26" t="s">
        <v>22</v>
      </c>
      <c r="B14" s="17" t="s">
        <v>23</v>
      </c>
      <c r="C14" s="34">
        <v>171154.8</v>
      </c>
      <c r="D14" s="34">
        <v>171154.8</v>
      </c>
      <c r="E14" s="37">
        <v>172000</v>
      </c>
      <c r="F14" s="28">
        <f t="shared" si="0"/>
        <v>1.0049382196701466</v>
      </c>
      <c r="G14" s="28">
        <f t="shared" si="1"/>
        <v>1.0049382196701466</v>
      </c>
      <c r="H14" s="34">
        <v>172000</v>
      </c>
      <c r="I14" s="28">
        <f t="shared" si="2"/>
        <v>1.0049382196701466</v>
      </c>
      <c r="J14" s="28">
        <f t="shared" si="3"/>
        <v>1.0049382196701466</v>
      </c>
      <c r="K14" s="34">
        <v>172000</v>
      </c>
      <c r="L14" s="28">
        <f t="shared" si="4"/>
        <v>1.0049382196701466</v>
      </c>
      <c r="M14" s="28">
        <f t="shared" si="5"/>
        <v>1.0049382196701466</v>
      </c>
    </row>
    <row r="15" spans="1:13" ht="37.5">
      <c r="A15" s="26" t="s">
        <v>24</v>
      </c>
      <c r="B15" s="18" t="s">
        <v>25</v>
      </c>
      <c r="C15" s="34">
        <v>227472.98</v>
      </c>
      <c r="D15" s="34">
        <v>190000</v>
      </c>
      <c r="E15" s="37">
        <v>150000</v>
      </c>
      <c r="F15" s="28">
        <f t="shared" si="0"/>
        <v>0.659418978025434</v>
      </c>
      <c r="G15" s="28">
        <f t="shared" si="1"/>
        <v>0.7894736842105263</v>
      </c>
      <c r="H15" s="34">
        <v>150000</v>
      </c>
      <c r="I15" s="28">
        <f t="shared" si="2"/>
        <v>0.659418978025434</v>
      </c>
      <c r="J15" s="28">
        <f t="shared" si="3"/>
        <v>0.7894736842105263</v>
      </c>
      <c r="K15" s="34">
        <v>150000</v>
      </c>
      <c r="L15" s="28">
        <f t="shared" si="4"/>
        <v>0.659418978025434</v>
      </c>
      <c r="M15" s="28">
        <f t="shared" si="5"/>
        <v>0.7894736842105263</v>
      </c>
    </row>
    <row r="16" spans="1:13" ht="56.25">
      <c r="A16" s="26" t="s">
        <v>28</v>
      </c>
      <c r="B16" s="18" t="s">
        <v>26</v>
      </c>
      <c r="C16" s="34">
        <v>0</v>
      </c>
      <c r="D16" s="34">
        <v>0</v>
      </c>
      <c r="E16" s="37">
        <v>0</v>
      </c>
      <c r="F16" s="28">
        <v>0</v>
      </c>
      <c r="G16" s="28">
        <v>0</v>
      </c>
      <c r="H16" s="34">
        <v>0</v>
      </c>
      <c r="I16" s="28">
        <v>0</v>
      </c>
      <c r="J16" s="28">
        <v>0</v>
      </c>
      <c r="K16" s="34">
        <v>0</v>
      </c>
      <c r="L16" s="28">
        <v>0</v>
      </c>
      <c r="M16" s="28">
        <v>0</v>
      </c>
    </row>
    <row r="17" spans="1:13" s="22" customFormat="1" ht="56.25">
      <c r="A17" s="26" t="s">
        <v>27</v>
      </c>
      <c r="B17" s="18" t="s">
        <v>29</v>
      </c>
      <c r="C17" s="34">
        <v>74566.55</v>
      </c>
      <c r="D17" s="34">
        <v>228834.62</v>
      </c>
      <c r="E17" s="37">
        <v>25000</v>
      </c>
      <c r="F17" s="28">
        <f t="shared" si="0"/>
        <v>0.3352709760609818</v>
      </c>
      <c r="G17" s="28">
        <f t="shared" si="1"/>
        <v>0.109249203638855</v>
      </c>
      <c r="H17" s="34">
        <v>25000</v>
      </c>
      <c r="I17" s="28">
        <f t="shared" si="2"/>
        <v>0.3352709760609818</v>
      </c>
      <c r="J17" s="28">
        <f>H17/D17</f>
        <v>0.109249203638855</v>
      </c>
      <c r="K17" s="34">
        <v>27000</v>
      </c>
      <c r="L17" s="28">
        <f t="shared" si="4"/>
        <v>0.3620926541458603</v>
      </c>
      <c r="M17" s="28">
        <f>K17/D17</f>
        <v>0.11798913992996339</v>
      </c>
    </row>
    <row r="18" spans="1:14" s="22" customFormat="1" ht="21.75" customHeight="1">
      <c r="A18" s="44" t="s">
        <v>47</v>
      </c>
      <c r="B18" s="46" t="s">
        <v>49</v>
      </c>
      <c r="C18" s="33">
        <f>C19</f>
        <v>40616.4</v>
      </c>
      <c r="D18" s="35">
        <f>SUM(D19)</f>
        <v>0</v>
      </c>
      <c r="E18" s="41">
        <v>0</v>
      </c>
      <c r="F18" s="13">
        <v>0</v>
      </c>
      <c r="G18" s="13">
        <v>0</v>
      </c>
      <c r="H18" s="33">
        <v>0</v>
      </c>
      <c r="I18" s="13">
        <v>0</v>
      </c>
      <c r="J18" s="13">
        <v>0</v>
      </c>
      <c r="K18" s="33">
        <v>0</v>
      </c>
      <c r="L18" s="13">
        <v>0</v>
      </c>
      <c r="M18" s="13">
        <v>0</v>
      </c>
      <c r="N18" s="53"/>
    </row>
    <row r="19" spans="1:13" s="22" customFormat="1" ht="31.5">
      <c r="A19" s="45" t="s">
        <v>48</v>
      </c>
      <c r="B19" s="47" t="s">
        <v>50</v>
      </c>
      <c r="C19" s="34">
        <v>40616.4</v>
      </c>
      <c r="D19" s="34">
        <v>0</v>
      </c>
      <c r="E19" s="37">
        <v>0</v>
      </c>
      <c r="F19" s="28">
        <v>0</v>
      </c>
      <c r="G19" s="28">
        <v>0</v>
      </c>
      <c r="H19" s="34">
        <v>0</v>
      </c>
      <c r="I19" s="28">
        <v>0</v>
      </c>
      <c r="J19" s="28">
        <v>0</v>
      </c>
      <c r="K19" s="34">
        <v>0</v>
      </c>
      <c r="L19" s="28">
        <v>0</v>
      </c>
      <c r="M19" s="28">
        <v>0</v>
      </c>
    </row>
    <row r="20" spans="1:13" s="22" customFormat="1" ht="24.75" customHeight="1">
      <c r="A20" s="26" t="s">
        <v>52</v>
      </c>
      <c r="B20" s="27" t="s">
        <v>53</v>
      </c>
      <c r="C20" s="34">
        <v>0</v>
      </c>
      <c r="D20" s="34">
        <v>53194.05</v>
      </c>
      <c r="E20" s="37">
        <v>0</v>
      </c>
      <c r="F20" s="28">
        <v>0</v>
      </c>
      <c r="G20" s="28">
        <v>0</v>
      </c>
      <c r="H20" s="34">
        <v>0</v>
      </c>
      <c r="I20" s="28">
        <v>0</v>
      </c>
      <c r="J20" s="28">
        <v>0</v>
      </c>
      <c r="K20" s="34">
        <v>0</v>
      </c>
      <c r="L20" s="28">
        <v>0</v>
      </c>
      <c r="M20" s="28">
        <v>0</v>
      </c>
    </row>
    <row r="21" spans="1:22" s="4" customFormat="1" ht="18.75">
      <c r="A21" s="5" t="s">
        <v>1</v>
      </c>
      <c r="B21" s="6" t="s">
        <v>8</v>
      </c>
      <c r="C21" s="35">
        <f>SUM(C22:C26)</f>
        <v>55346282.33</v>
      </c>
      <c r="D21" s="35">
        <f>SUM(D22:D26)</f>
        <v>132379439.15</v>
      </c>
      <c r="E21" s="41">
        <f>SUM(E22:E24)</f>
        <v>8302514.9</v>
      </c>
      <c r="F21" s="13">
        <f t="shared" si="0"/>
        <v>0.15001034487730516</v>
      </c>
      <c r="G21" s="13">
        <f t="shared" si="1"/>
        <v>0.06271755608960064</v>
      </c>
      <c r="H21" s="35">
        <f>SUM(H22:H24)</f>
        <v>25724455</v>
      </c>
      <c r="I21" s="13">
        <f>H21/C21</f>
        <v>0.4647910196861817</v>
      </c>
      <c r="J21" s="13">
        <f>H21/D21</f>
        <v>0.1943236439523773</v>
      </c>
      <c r="K21" s="35">
        <f>SUM(K22:K24)</f>
        <v>5949801</v>
      </c>
      <c r="L21" s="13">
        <f>K21/C21</f>
        <v>0.10750136684022513</v>
      </c>
      <c r="M21" s="13">
        <f>K21/D21</f>
        <v>0.04494505368963107</v>
      </c>
      <c r="N21"/>
      <c r="O21"/>
      <c r="P21"/>
      <c r="Q21"/>
      <c r="R21"/>
      <c r="S21"/>
      <c r="T21"/>
      <c r="U21"/>
      <c r="V21"/>
    </row>
    <row r="22" spans="1:22" s="4" customFormat="1" ht="33" customHeight="1">
      <c r="A22" s="7" t="s">
        <v>9</v>
      </c>
      <c r="B22" s="8" t="s">
        <v>39</v>
      </c>
      <c r="C22" s="36">
        <v>8766300</v>
      </c>
      <c r="D22" s="37">
        <v>8766300</v>
      </c>
      <c r="E22" s="37">
        <v>5946000</v>
      </c>
      <c r="F22" s="28">
        <f t="shared" si="0"/>
        <v>0.6782793196673625</v>
      </c>
      <c r="G22" s="28">
        <f t="shared" si="1"/>
        <v>0.6782793196673625</v>
      </c>
      <c r="H22" s="36">
        <v>5568100</v>
      </c>
      <c r="I22" s="28">
        <f>H22/C22</f>
        <v>0.6351710527816753</v>
      </c>
      <c r="J22" s="28">
        <f>H22/D22</f>
        <v>0.6351710527816753</v>
      </c>
      <c r="K22" s="36">
        <v>5568100</v>
      </c>
      <c r="L22" s="28">
        <f>K22/C22</f>
        <v>0.6351710527816753</v>
      </c>
      <c r="M22" s="28">
        <f>K22/D22</f>
        <v>0.6351710527816753</v>
      </c>
      <c r="N22"/>
      <c r="O22"/>
      <c r="P22"/>
      <c r="Q22"/>
      <c r="R22"/>
      <c r="S22"/>
      <c r="T22"/>
      <c r="U22"/>
      <c r="V22"/>
    </row>
    <row r="23" spans="1:22" s="4" customFormat="1" ht="42" customHeight="1">
      <c r="A23" s="7" t="s">
        <v>2</v>
      </c>
      <c r="B23" s="8" t="s">
        <v>40</v>
      </c>
      <c r="C23" s="36">
        <v>22713889.66</v>
      </c>
      <c r="D23" s="37">
        <v>108523813.15</v>
      </c>
      <c r="E23" s="37">
        <v>2121814.9</v>
      </c>
      <c r="F23" s="28">
        <f t="shared" si="0"/>
        <v>0.09341486340565414</v>
      </c>
      <c r="G23" s="28">
        <f t="shared" si="1"/>
        <v>0.01955160658672451</v>
      </c>
      <c r="H23" s="36">
        <v>19912855</v>
      </c>
      <c r="I23" s="28">
        <v>0</v>
      </c>
      <c r="J23" s="28">
        <v>0</v>
      </c>
      <c r="K23" s="36">
        <v>381701</v>
      </c>
      <c r="L23" s="28">
        <v>0</v>
      </c>
      <c r="M23" s="28">
        <v>0</v>
      </c>
      <c r="N23"/>
      <c r="O23"/>
      <c r="P23"/>
      <c r="Q23"/>
      <c r="R23"/>
      <c r="S23"/>
      <c r="T23"/>
      <c r="U23"/>
      <c r="V23"/>
    </row>
    <row r="24" spans="1:22" s="4" customFormat="1" ht="37.5">
      <c r="A24" s="7" t="s">
        <v>10</v>
      </c>
      <c r="B24" s="8" t="s">
        <v>41</v>
      </c>
      <c r="C24" s="36">
        <v>225500</v>
      </c>
      <c r="D24" s="37">
        <v>232400</v>
      </c>
      <c r="E24" s="37">
        <v>234700</v>
      </c>
      <c r="F24" s="28">
        <f t="shared" si="0"/>
        <v>1.0407982261640798</v>
      </c>
      <c r="G24" s="28">
        <f t="shared" si="1"/>
        <v>1.0098967297762478</v>
      </c>
      <c r="H24" s="36">
        <v>243500</v>
      </c>
      <c r="I24" s="28">
        <f>H24/C24</f>
        <v>1.0798226164079823</v>
      </c>
      <c r="J24" s="28">
        <f>H24/D24</f>
        <v>1.04776247848537</v>
      </c>
      <c r="K24" s="36">
        <v>0</v>
      </c>
      <c r="L24" s="28">
        <f>K24/C24</f>
        <v>0</v>
      </c>
      <c r="M24" s="28">
        <f>K24/D24</f>
        <v>0</v>
      </c>
      <c r="N24"/>
      <c r="O24"/>
      <c r="P24"/>
      <c r="Q24"/>
      <c r="R24"/>
      <c r="S24"/>
      <c r="T24"/>
      <c r="U24"/>
      <c r="V24"/>
    </row>
    <row r="25" spans="1:22" s="4" customFormat="1" ht="18.75">
      <c r="A25" s="7" t="s">
        <v>44</v>
      </c>
      <c r="B25" s="8" t="s">
        <v>45</v>
      </c>
      <c r="C25" s="36">
        <v>23615282.72</v>
      </c>
      <c r="D25" s="37">
        <v>14856926</v>
      </c>
      <c r="E25" s="37">
        <v>0</v>
      </c>
      <c r="F25" s="28">
        <v>0</v>
      </c>
      <c r="G25" s="28">
        <v>0</v>
      </c>
      <c r="H25" s="34">
        <v>0</v>
      </c>
      <c r="I25" s="28">
        <v>0</v>
      </c>
      <c r="J25" s="28">
        <v>0</v>
      </c>
      <c r="K25" s="34">
        <v>0</v>
      </c>
      <c r="L25" s="28">
        <v>0</v>
      </c>
      <c r="M25" s="28">
        <v>0</v>
      </c>
      <c r="N25"/>
      <c r="O25"/>
      <c r="P25"/>
      <c r="Q25"/>
      <c r="R25"/>
      <c r="S25"/>
      <c r="T25"/>
      <c r="U25"/>
      <c r="V25"/>
    </row>
    <row r="26" spans="1:22" s="4" customFormat="1" ht="37.5">
      <c r="A26" s="7" t="s">
        <v>38</v>
      </c>
      <c r="B26" s="8" t="s">
        <v>42</v>
      </c>
      <c r="C26" s="36">
        <v>25309.95</v>
      </c>
      <c r="D26" s="37">
        <v>0</v>
      </c>
      <c r="E26" s="37">
        <v>0</v>
      </c>
      <c r="F26" s="28">
        <v>0</v>
      </c>
      <c r="G26" s="28">
        <v>0</v>
      </c>
      <c r="H26" s="34">
        <v>0</v>
      </c>
      <c r="I26" s="28">
        <v>0</v>
      </c>
      <c r="J26" s="28">
        <v>0</v>
      </c>
      <c r="K26" s="34">
        <v>0</v>
      </c>
      <c r="L26" s="28">
        <v>0</v>
      </c>
      <c r="M26" s="28">
        <v>0</v>
      </c>
      <c r="N26"/>
      <c r="O26"/>
      <c r="P26"/>
      <c r="Q26"/>
      <c r="R26"/>
      <c r="S26"/>
      <c r="T26"/>
      <c r="U26"/>
      <c r="V26"/>
    </row>
    <row r="27" spans="1:22" s="4" customFormat="1" ht="78" customHeight="1">
      <c r="A27" s="48" t="s">
        <v>54</v>
      </c>
      <c r="B27" s="50" t="s">
        <v>56</v>
      </c>
      <c r="C27" s="35"/>
      <c r="D27" s="41">
        <f>D28</f>
        <v>109362.93</v>
      </c>
      <c r="E27" s="41"/>
      <c r="F27" s="13"/>
      <c r="G27" s="13"/>
      <c r="H27" s="33"/>
      <c r="I27" s="13"/>
      <c r="J27" s="13"/>
      <c r="K27" s="33"/>
      <c r="L27" s="13"/>
      <c r="M27" s="13"/>
      <c r="N27"/>
      <c r="O27"/>
      <c r="P27"/>
      <c r="Q27"/>
      <c r="R27"/>
      <c r="S27"/>
      <c r="T27"/>
      <c r="U27"/>
      <c r="V27"/>
    </row>
    <row r="28" spans="1:22" s="4" customFormat="1" ht="73.5" customHeight="1">
      <c r="A28" s="49" t="s">
        <v>55</v>
      </c>
      <c r="B28" s="27" t="s">
        <v>57</v>
      </c>
      <c r="C28" s="36"/>
      <c r="D28" s="37">
        <v>109362.93</v>
      </c>
      <c r="E28" s="37"/>
      <c r="F28" s="28"/>
      <c r="G28" s="28"/>
      <c r="H28" s="34"/>
      <c r="I28" s="28"/>
      <c r="J28" s="28"/>
      <c r="K28" s="34"/>
      <c r="L28" s="28"/>
      <c r="M28" s="28"/>
      <c r="N28"/>
      <c r="O28"/>
      <c r="P28"/>
      <c r="Q28"/>
      <c r="R28"/>
      <c r="S28"/>
      <c r="T28"/>
      <c r="U28"/>
      <c r="V28"/>
    </row>
    <row r="29" spans="1:22" s="31" customFormat="1" ht="65.25" customHeight="1">
      <c r="A29" s="29" t="s">
        <v>31</v>
      </c>
      <c r="B29" s="6" t="s">
        <v>32</v>
      </c>
      <c r="C29" s="35">
        <f>C30</f>
        <v>-5272756.48</v>
      </c>
      <c r="D29" s="35">
        <f>D30</f>
        <v>0</v>
      </c>
      <c r="E29" s="41">
        <f>E30</f>
        <v>0</v>
      </c>
      <c r="F29" s="13">
        <v>0</v>
      </c>
      <c r="G29" s="13">
        <v>0</v>
      </c>
      <c r="H29" s="35">
        <f>H30</f>
        <v>0</v>
      </c>
      <c r="I29" s="13">
        <v>0</v>
      </c>
      <c r="J29" s="13">
        <v>0</v>
      </c>
      <c r="K29" s="35">
        <f>K30</f>
        <v>0</v>
      </c>
      <c r="L29" s="13">
        <v>0</v>
      </c>
      <c r="M29" s="13">
        <v>0</v>
      </c>
      <c r="N29" s="30"/>
      <c r="O29" s="30"/>
      <c r="P29" s="30"/>
      <c r="Q29" s="30"/>
      <c r="R29" s="30"/>
      <c r="S29" s="30"/>
      <c r="T29" s="30"/>
      <c r="U29" s="30"/>
      <c r="V29" s="30"/>
    </row>
    <row r="30" spans="1:22" s="4" customFormat="1" ht="59.25" customHeight="1">
      <c r="A30" s="7" t="s">
        <v>30</v>
      </c>
      <c r="B30" s="8" t="s">
        <v>33</v>
      </c>
      <c r="C30" s="36">
        <v>-5272756.48</v>
      </c>
      <c r="D30" s="37">
        <v>0</v>
      </c>
      <c r="E30" s="37">
        <v>0</v>
      </c>
      <c r="F30" s="28">
        <v>0</v>
      </c>
      <c r="G30" s="28">
        <v>0</v>
      </c>
      <c r="H30" s="36">
        <v>0</v>
      </c>
      <c r="I30" s="28">
        <v>0</v>
      </c>
      <c r="J30" s="28">
        <v>0</v>
      </c>
      <c r="K30" s="36">
        <v>0</v>
      </c>
      <c r="L30" s="28">
        <v>0</v>
      </c>
      <c r="M30" s="28">
        <v>0</v>
      </c>
      <c r="N30"/>
      <c r="O30"/>
      <c r="P30"/>
      <c r="Q30"/>
      <c r="R30"/>
      <c r="S30"/>
      <c r="T30"/>
      <c r="U30"/>
      <c r="V30"/>
    </row>
    <row r="31" spans="1:13" s="23" customFormat="1" ht="18.75">
      <c r="A31" s="52" t="s">
        <v>14</v>
      </c>
      <c r="B31" s="52"/>
      <c r="C31" s="38">
        <f>C6+C21+C29</f>
        <v>92366868.35999997</v>
      </c>
      <c r="D31" s="38">
        <f>D6+D21+D27</f>
        <v>176862475.66</v>
      </c>
      <c r="E31" s="42">
        <f>E6+E21+E29</f>
        <v>54922614.9</v>
      </c>
      <c r="F31" s="13">
        <f t="shared" si="0"/>
        <v>0.5946138033600863</v>
      </c>
      <c r="G31" s="13">
        <f t="shared" si="1"/>
        <v>0.3105385395915361</v>
      </c>
      <c r="H31" s="38">
        <f>H6+H21+H29</f>
        <v>74112465</v>
      </c>
      <c r="I31" s="13">
        <f>H31/C31</f>
        <v>0.8023706586126379</v>
      </c>
      <c r="J31" s="13">
        <f>H31/D31</f>
        <v>0.4190400746310576</v>
      </c>
      <c r="K31" s="38">
        <f>K6+K21+K29</f>
        <v>56083561</v>
      </c>
      <c r="L31" s="13">
        <f>K31/C31</f>
        <v>0.6071826618762721</v>
      </c>
      <c r="M31" s="13">
        <f>K31/D31</f>
        <v>0.3171026572522648</v>
      </c>
    </row>
    <row r="32" spans="4:12" ht="12.75">
      <c r="D32" s="32"/>
      <c r="L32" s="3"/>
    </row>
  </sheetData>
  <sheetProtection/>
  <mergeCells count="2">
    <mergeCell ref="A1:M1"/>
    <mergeCell ref="A31:B31"/>
  </mergeCells>
  <printOptions/>
  <pageMargins left="0.3937007874015748" right="0.31496062992125984" top="0.5118110236220472" bottom="0.35433070866141736" header="0.31496062992125984" footer="0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Fin</cp:lastModifiedBy>
  <cp:lastPrinted>2021-11-17T06:54:39Z</cp:lastPrinted>
  <dcterms:created xsi:type="dcterms:W3CDTF">2014-03-24T07:39:29Z</dcterms:created>
  <dcterms:modified xsi:type="dcterms:W3CDTF">2021-11-17T06:54:59Z</dcterms:modified>
  <cp:category/>
  <cp:version/>
  <cp:contentType/>
  <cp:contentStatus/>
</cp:coreProperties>
</file>